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521" windowWidth="11625" windowHeight="9000" activeTab="7"/>
  </bookViews>
  <sheets>
    <sheet name="ALL" sheetId="1" r:id="rId1"/>
    <sheet name="ALL2" sheetId="2" r:id="rId2"/>
    <sheet name="Profit" sheetId="3" r:id="rId3"/>
    <sheet name="Nonprofit" sheetId="4" r:id="rId4"/>
    <sheet name="Original Data" sheetId="5" r:id="rId5"/>
    <sheet name=" Update" sheetId="6" r:id="rId6"/>
    <sheet name="Defunct" sheetId="7" r:id="rId7"/>
    <sheet name="Key" sheetId="8" r:id="rId8"/>
  </sheets>
  <definedNames/>
  <calcPr fullCalcOnLoad="1"/>
</workbook>
</file>

<file path=xl/sharedStrings.xml><?xml version="1.0" encoding="utf-8"?>
<sst xmlns="http://schemas.openxmlformats.org/spreadsheetml/2006/main" count="7468" uniqueCount="614">
  <si>
    <t>profit</t>
  </si>
  <si>
    <t>Obtained from publisher's websites or Ulrich's Periodicals Directory.</t>
  </si>
  <si>
    <t xml:space="preserve">Price charged to individual subscribers. This price may include membership in a professional association (This is noted in the 2003 data in the notes section). </t>
  </si>
  <si>
    <t>Measured in nominal dollars. Obtained from publisher's websites or Ulrich's Periodicals Directory.</t>
  </si>
  <si>
    <t>1999/2000</t>
  </si>
  <si>
    <t>Year</t>
  </si>
  <si>
    <t xml:space="preserve"> </t>
  </si>
  <si>
    <t xml:space="preserve">Library </t>
  </si>
  <si>
    <t>Library</t>
  </si>
  <si>
    <t>Individual</t>
  </si>
  <si>
    <t>Pages</t>
  </si>
  <si>
    <t>Price/</t>
  </si>
  <si>
    <t>Char/</t>
  </si>
  <si>
    <t>Impact</t>
  </si>
  <si>
    <t>Total</t>
  </si>
  <si>
    <t>Cost/</t>
  </si>
  <si>
    <t>Recent</t>
  </si>
  <si>
    <t># Published</t>
  </si>
  <si>
    <t xml:space="preserve">First </t>
  </si>
  <si>
    <t>OCLC</t>
  </si>
  <si>
    <t>Journal Title</t>
  </si>
  <si>
    <t>Publisher</t>
  </si>
  <si>
    <t xml:space="preserve">Price </t>
  </si>
  <si>
    <t xml:space="preserve"> Online Price</t>
  </si>
  <si>
    <t>Print Price</t>
  </si>
  <si>
    <t>Combo Price</t>
  </si>
  <si>
    <t>Price</t>
  </si>
  <si>
    <t>Per Year</t>
  </si>
  <si>
    <t>pages</t>
  </si>
  <si>
    <t>Page</t>
  </si>
  <si>
    <t>10,000 Characters</t>
  </si>
  <si>
    <t xml:space="preserve"> Factor</t>
  </si>
  <si>
    <t>Cites</t>
  </si>
  <si>
    <t>Citations</t>
  </si>
  <si>
    <t>Recent Cite</t>
  </si>
  <si>
    <t>cites</t>
  </si>
  <si>
    <t>Papers</t>
  </si>
  <si>
    <t>Published</t>
  </si>
  <si>
    <t>Circulation</t>
  </si>
  <si>
    <t>ever</t>
  </si>
  <si>
    <t xml:space="preserve">Current </t>
  </si>
  <si>
    <t>Field</t>
  </si>
  <si>
    <t>2004 Notes:</t>
  </si>
  <si>
    <t>African Development Review</t>
  </si>
  <si>
    <t>Blackwell</t>
  </si>
  <si>
    <t>Development</t>
  </si>
  <si>
    <t>Premium Online Institutional Subscription Combo</t>
  </si>
  <si>
    <t>African Population Studies</t>
  </si>
  <si>
    <t>Union for African Population Studies</t>
  </si>
  <si>
    <t>free</t>
  </si>
  <si>
    <t>n/a</t>
  </si>
  <si>
    <t>Agricultural and Resource Economics Review</t>
  </si>
  <si>
    <t>Cornell Univ Press</t>
  </si>
  <si>
    <t>Ag Econ</t>
  </si>
  <si>
    <t>Individual price is the membership dues from-Northeastern Agriculture and Resource Economics Association</t>
  </si>
  <si>
    <t>Agricultural Economics</t>
  </si>
  <si>
    <t>Elsevier</t>
  </si>
  <si>
    <t>American Journal of Economics &amp; Sociology</t>
  </si>
  <si>
    <t>Interdisciplinary</t>
  </si>
  <si>
    <t>Annals of Public and Cooperative Economics</t>
  </si>
  <si>
    <t>Specialized</t>
  </si>
  <si>
    <t>Annals of Regional Science</t>
  </si>
  <si>
    <t>Springer</t>
  </si>
  <si>
    <t>Urban and Regional</t>
  </si>
  <si>
    <t>Applied Financial Economics Letters</t>
  </si>
  <si>
    <t>Taylor &amp; Francis</t>
  </si>
  <si>
    <t>Finance</t>
  </si>
  <si>
    <t>Applied Mathematical Finance</t>
  </si>
  <si>
    <t>Aquaculture Economics and Management</t>
  </si>
  <si>
    <t>Intl. Ass. of Aqua Econ &amp; Manage</t>
  </si>
  <si>
    <t>Natural Resources</t>
  </si>
  <si>
    <t xml:space="preserve">Individual price is the membership dues from-International Association of Aquaculture Economics and Management </t>
  </si>
  <si>
    <t>Asian Development Review</t>
  </si>
  <si>
    <t>Asian Development Bank</t>
  </si>
  <si>
    <t>Asian Economic Journal</t>
  </si>
  <si>
    <t>General</t>
  </si>
  <si>
    <t>Asian Economics Papers</t>
  </si>
  <si>
    <t>MIT Press</t>
  </si>
  <si>
    <t>Asian-Pacific Economic Literature</t>
  </si>
  <si>
    <t>Asia-Pacific Financial Markets</t>
  </si>
  <si>
    <t>Kluwer</t>
  </si>
  <si>
    <t>Only one issue available for 2003</t>
  </si>
  <si>
    <t>Australian Economic History Review</t>
  </si>
  <si>
    <t>Ec History</t>
  </si>
  <si>
    <t>Premium Online Institutional Subscription Combo | Individual price is the membership dues from--Economic History Society of Australia and New Zealand</t>
  </si>
  <si>
    <t>Australian Economic Papers</t>
  </si>
  <si>
    <t>Australian Economic Review</t>
  </si>
  <si>
    <t>Australian Journal of Agricultural &amp; Resource Economics</t>
  </si>
  <si>
    <t>Premium Online Institutional Subscription Combo | Individual price is the membership dues from-Australian Agricultural and Resource Economics Society</t>
  </si>
  <si>
    <t>Brazilian Electronic Journal of Economics</t>
  </si>
  <si>
    <t>Universidade Federal de Pernambuco</t>
  </si>
  <si>
    <t>British Journal of Industrial Relations</t>
  </si>
  <si>
    <t>Brookings Papers on Economic Activity</t>
  </si>
  <si>
    <t>Brookings Inst.</t>
  </si>
  <si>
    <t>Public Finance</t>
  </si>
  <si>
    <t>Subscription using 1st Class Mail</t>
  </si>
  <si>
    <t>Bulletin of Economic Research</t>
  </si>
  <si>
    <t>Bulletin of Indonesian Economic Studies</t>
  </si>
  <si>
    <t>Cambridge Journal of Economics</t>
  </si>
  <si>
    <t>Oxford Univ Press</t>
  </si>
  <si>
    <t>Canadian Journal of Agricultural Economics</t>
  </si>
  <si>
    <t>Ag Inst of Canada</t>
  </si>
  <si>
    <t>Subscription using 2004 Foreign Rate</t>
  </si>
  <si>
    <t>Canadian Journal of Economics</t>
  </si>
  <si>
    <t>Canadian Public Policy</t>
  </si>
  <si>
    <t>University of Toronto Press</t>
  </si>
  <si>
    <t>CESifo Forum</t>
  </si>
  <si>
    <t>Ifo Institute for Economic Research</t>
  </si>
  <si>
    <t>Policy</t>
  </si>
  <si>
    <t>China Economic Review</t>
  </si>
  <si>
    <t>Area Studies</t>
  </si>
  <si>
    <t>Chinese Economy, The</t>
  </si>
  <si>
    <t>M.E. Sharpe</t>
  </si>
  <si>
    <t>Comparative Economic Studies</t>
  </si>
  <si>
    <t xml:space="preserve">Assn for Comp Ec Studies/Palgrave </t>
  </si>
  <si>
    <t>Computational Economics</t>
  </si>
  <si>
    <t>Constitutional Political Economy</t>
  </si>
  <si>
    <t>Contributions to Political Economy</t>
  </si>
  <si>
    <t>De Economist</t>
  </si>
  <si>
    <t>Management Science</t>
  </si>
  <si>
    <t>Decisions in Economics and Finance</t>
  </si>
  <si>
    <t>Formerly: Rivista di Matematica per le Scienze Economiche e Sociali until 1999</t>
  </si>
  <si>
    <t>Defense and Peace economics</t>
  </si>
  <si>
    <t>Demographic Research</t>
  </si>
  <si>
    <t>Max Planck Institute for Demographic Research</t>
  </si>
  <si>
    <t>Demography</t>
  </si>
  <si>
    <t>Pop Assn America</t>
  </si>
  <si>
    <t>Individual price is the membership dues from-Population Association of America</t>
  </si>
  <si>
    <t>Developing Economies</t>
  </si>
  <si>
    <t>Inst of Devel Econ</t>
  </si>
  <si>
    <t>Development and Change</t>
  </si>
  <si>
    <t>Development Policy Review</t>
  </si>
  <si>
    <t>Eastern Economic Journal</t>
  </si>
  <si>
    <t>Eastern Economic Ass.</t>
  </si>
  <si>
    <t>Individual price is the membership dues from-Eastern Economic Association</t>
  </si>
  <si>
    <t>Eastern European Economics</t>
  </si>
  <si>
    <t>Ecological Economics</t>
  </si>
  <si>
    <t>Econometric Reviews</t>
  </si>
  <si>
    <t>Dekker</t>
  </si>
  <si>
    <t>N.R.</t>
  </si>
  <si>
    <t>Econometrics</t>
  </si>
  <si>
    <t>Econometric Theory</t>
  </si>
  <si>
    <t>Cambridge Univ Pres</t>
  </si>
  <si>
    <t>Econometrica</t>
  </si>
  <si>
    <t>Economic Affairs</t>
  </si>
  <si>
    <t>Economic Analysis</t>
  </si>
  <si>
    <t>Publication discontinued, 2000</t>
  </si>
  <si>
    <t xml:space="preserve">Economic Analysis and Policy </t>
  </si>
  <si>
    <t>EconSoc Queensland</t>
  </si>
  <si>
    <t>Individual price is the membership dues from-The Economic Society of Australia (Queensland)</t>
  </si>
  <si>
    <t>Economic and Industrial Democracy</t>
  </si>
  <si>
    <t>Sage</t>
  </si>
  <si>
    <t>Economic Bulletin</t>
  </si>
  <si>
    <t>Economic Change and Restructuring</t>
  </si>
  <si>
    <t>Formerly: Economics of Planning &amp; MOCT-MOST Economic Policy in Transitional Economics</t>
  </si>
  <si>
    <t>Economic Development &amp; Cultural Change</t>
  </si>
  <si>
    <t>Univ of Chicago Press</t>
  </si>
  <si>
    <t>Economic Development Quarterly</t>
  </si>
  <si>
    <t>Economic History Review</t>
  </si>
  <si>
    <t>Premium Online Institutional Subscription Combo | Individual price is the membership dues from-Economic History Society</t>
  </si>
  <si>
    <t>Economic Modelling</t>
  </si>
  <si>
    <t>Economic Notes</t>
  </si>
  <si>
    <t>Economic Outlook</t>
  </si>
  <si>
    <t>Economic Policy</t>
  </si>
  <si>
    <t>Economic Record</t>
  </si>
  <si>
    <t>Premium Online Institutional Subscription Combo | Individual price is the membership dues from-The Economic Society of Australia</t>
  </si>
  <si>
    <t>Economic Systems</t>
  </si>
  <si>
    <t>Economic Systems Research</t>
  </si>
  <si>
    <t>Publication discontinued, 2001</t>
  </si>
  <si>
    <t>Economic Theory</t>
  </si>
  <si>
    <t>Theory</t>
  </si>
  <si>
    <t>Economica</t>
  </si>
  <si>
    <t>Economics and Human Biology</t>
  </si>
  <si>
    <t>Economics and Philosophy</t>
  </si>
  <si>
    <t>Economics and Politics</t>
  </si>
  <si>
    <t>Economics Bulletin</t>
  </si>
  <si>
    <t>Economics Letters</t>
  </si>
  <si>
    <t>Economics of Education Review</t>
  </si>
  <si>
    <t>Economics of Governance</t>
  </si>
  <si>
    <t>Economics of Innovation and New Technology</t>
  </si>
  <si>
    <t>Ind Organization</t>
  </si>
  <si>
    <t>Economics of Transition</t>
  </si>
  <si>
    <t>Economy and Society</t>
  </si>
  <si>
    <t>Education Economics</t>
  </si>
  <si>
    <t>Electronic Journal of Evolutionary Modeling and Economic Dynamics</t>
  </si>
  <si>
    <t>E-JEMED</t>
  </si>
  <si>
    <t xml:space="preserve">Emerging Markets Finance &amp; Trade </t>
  </si>
  <si>
    <t>Formerly: Russian and East European Finance and Trade</t>
  </si>
  <si>
    <t>Empirica</t>
  </si>
  <si>
    <t>Empirical Economics</t>
  </si>
  <si>
    <t>Energy Economics</t>
  </si>
  <si>
    <t>Environment and Development Economics</t>
  </si>
  <si>
    <t>Environmental and Resource Economics</t>
  </si>
  <si>
    <t>Individual price is the membership dues from-European Association of Environmental and Resource Economists</t>
  </si>
  <si>
    <t>Environmental Economics and Policy Studies</t>
  </si>
  <si>
    <t>Journal not available until 2005</t>
  </si>
  <si>
    <t xml:space="preserve">Eurasian Geography and Economics </t>
  </si>
  <si>
    <t>Bellwether Pub</t>
  </si>
  <si>
    <t>Subscription price is from 2003 | Formerly: Post-Soviet Geography and Economics</t>
  </si>
  <si>
    <t>European Economic Review</t>
  </si>
  <si>
    <t>European Journal of Health Economics</t>
  </si>
  <si>
    <t>Health</t>
  </si>
  <si>
    <t>European Journal of Industrial Relations</t>
  </si>
  <si>
    <t>European Journal of Law and Economics</t>
  </si>
  <si>
    <t>Law and Econ</t>
  </si>
  <si>
    <t>European Journal of Political Ec.</t>
  </si>
  <si>
    <t>European Journal of the History of Economic Thought</t>
  </si>
  <si>
    <t>European Review of Agricultural Economics</t>
  </si>
  <si>
    <t>European Review of Economic History</t>
  </si>
  <si>
    <t>Experimental Economics</t>
  </si>
  <si>
    <t xml:space="preserve">Individual price is the membership dues from-Economic Science Association </t>
  </si>
  <si>
    <t>Explorations in Economic History</t>
  </si>
  <si>
    <t>Feminist Economics</t>
  </si>
  <si>
    <t>Individual price is the membership dues for annual income $50,000-$74,999 (ranges from $25-$85) from-International Association for Feminist Economics</t>
  </si>
  <si>
    <t>Finance and Stochastics</t>
  </si>
  <si>
    <t>FinanzArchiv</t>
  </si>
  <si>
    <t>Mohr Siebeck</t>
  </si>
  <si>
    <t>Finnish Economic Papers</t>
  </si>
  <si>
    <t>Finnish Society for Economic Research</t>
  </si>
  <si>
    <t>Fiscal Studies</t>
  </si>
  <si>
    <t>Institute for Fiscal Studies</t>
  </si>
  <si>
    <t>Forest Policy and Economics</t>
  </si>
  <si>
    <t>Games and Economic Behavior</t>
  </si>
  <si>
    <t xml:space="preserve">Geneva Papers on Risk and Insurance Theory </t>
  </si>
  <si>
    <t>Insurance</t>
  </si>
  <si>
    <t>German Economic Review</t>
  </si>
  <si>
    <t>Global Economic Review</t>
  </si>
  <si>
    <t>Page number is approximate</t>
  </si>
  <si>
    <t>Growth and Change</t>
  </si>
  <si>
    <t>Health Economics</t>
  </si>
  <si>
    <t>Wiley</t>
  </si>
  <si>
    <t>History of Political Economy</t>
  </si>
  <si>
    <t>Duke Univ Press</t>
  </si>
  <si>
    <t>IMF Staff Papers</t>
  </si>
  <si>
    <t>International Monetary Fund</t>
  </si>
  <si>
    <t>Macroeconomics</t>
  </si>
  <si>
    <t xml:space="preserve">Industrial Geographer, The </t>
  </si>
  <si>
    <t>Indiana State University</t>
  </si>
  <si>
    <t>Information Economics and Policy</t>
  </si>
  <si>
    <t>Insurance: Mathematics &amp; Economics</t>
  </si>
  <si>
    <t>Intereconomics: Review of European Economic Policy</t>
  </si>
  <si>
    <t>International Economic Journal</t>
  </si>
  <si>
    <t>International Economic Review</t>
  </si>
  <si>
    <t>International Finance</t>
  </si>
  <si>
    <t>International</t>
  </si>
  <si>
    <t>International Game Theory Review</t>
  </si>
  <si>
    <t>World Scientific</t>
  </si>
  <si>
    <t>International Journal of Finance &amp; Economics</t>
  </si>
  <si>
    <t>International Journal of Forecasting</t>
  </si>
  <si>
    <t>International Journal of Game Theory</t>
  </si>
  <si>
    <t>International Journal of Health Care Finance and Economics</t>
  </si>
  <si>
    <t>International Journal of Industrial Organization</t>
  </si>
  <si>
    <t>International Journal of Production Economics</t>
  </si>
  <si>
    <t>International Journal of Social Economics</t>
  </si>
  <si>
    <t>Emerald Group Publishing Limited</t>
  </si>
  <si>
    <t>International Journal of the Economics of Business</t>
  </si>
  <si>
    <t>Business</t>
  </si>
  <si>
    <t>International Journal of Theoretical and Applied Finance</t>
  </si>
  <si>
    <t>International Organization</t>
  </si>
  <si>
    <t>International Review of Applied Economics</t>
  </si>
  <si>
    <t>International Review of Economics &amp; Finance</t>
  </si>
  <si>
    <t>International Review of Finance</t>
  </si>
  <si>
    <t>Premium Online Institutional Subscription Combo | Journal is running behind schedule as of August 2004</t>
  </si>
  <si>
    <t>International Review of Law &amp; Economics</t>
  </si>
  <si>
    <t>International Tax and Public Finance</t>
  </si>
  <si>
    <t>International Trade Journal</t>
  </si>
  <si>
    <t>International Transactions in Operational Research</t>
  </si>
  <si>
    <t>Japan and the World Economy</t>
  </si>
  <si>
    <t>Japanese Economic Review</t>
  </si>
  <si>
    <t xml:space="preserve">Japanese Economy, The </t>
  </si>
  <si>
    <t>Jounrnal of History of Economic Thought</t>
  </si>
  <si>
    <t>Journal of Accounting &amp; Economics</t>
  </si>
  <si>
    <t>Journal of African Economies</t>
  </si>
  <si>
    <t>Journal of Agricultural and Applied Economics</t>
  </si>
  <si>
    <t>Southern Ag Econ Assn</t>
  </si>
  <si>
    <t>Journal of Agricultural Economics</t>
  </si>
  <si>
    <t>Agric. Econ. Society</t>
  </si>
  <si>
    <t>Journal of Applied Econometrics</t>
  </si>
  <si>
    <t>Journal of Applied Economics</t>
  </si>
  <si>
    <t>Universidad del CEMA</t>
  </si>
  <si>
    <t>Journal of Asian Economics</t>
  </si>
  <si>
    <t>Journal of Banking and Finance</t>
  </si>
  <si>
    <t>Journal of Bioeconomics</t>
  </si>
  <si>
    <t>Individual price is the membership dues from-International Society for Bioeconomics</t>
  </si>
  <si>
    <t xml:space="preserve">Journal of Business   </t>
  </si>
  <si>
    <t>Journal of Business &amp; Economic Statistics</t>
  </si>
  <si>
    <t>Am Statistical Assn</t>
  </si>
  <si>
    <t>Individual price includes the $85 membership dues from-American Statistical Society</t>
  </si>
  <si>
    <t>Journal of Business Ethics</t>
  </si>
  <si>
    <t>Journal of Chinese Economics and Business Studies</t>
  </si>
  <si>
    <t>Journal of Common Market Studies</t>
  </si>
  <si>
    <t>Journal of Comparative Economics</t>
  </si>
  <si>
    <t>Journal of Consumer Affairs</t>
  </si>
  <si>
    <t>Am Council of Cons Interests</t>
  </si>
  <si>
    <t>Consumer Ec</t>
  </si>
  <si>
    <t xml:space="preserve">IIndividual price is the membership dues from-American Council on Consumer Interests </t>
  </si>
  <si>
    <t>Journal of Consumer Policy</t>
  </si>
  <si>
    <t>Journal of Consumer Research</t>
  </si>
  <si>
    <t>Journal of Corporate Finance</t>
  </si>
  <si>
    <t>Journal of Cultural Economics</t>
  </si>
  <si>
    <t>Individual price is the membership dues from-The Association for Cultural Economics International</t>
  </si>
  <si>
    <t>Journal of Development Economics</t>
  </si>
  <si>
    <t>Journal of Development Studies</t>
  </si>
  <si>
    <t>Journal of Econometrics</t>
  </si>
  <si>
    <t>Journal of Economic Behavior &amp; Organization</t>
  </si>
  <si>
    <t>Journal of Economic Dynamics &amp; Control</t>
  </si>
  <si>
    <t>Journal of Economic Education</t>
  </si>
  <si>
    <t>Heldref</t>
  </si>
  <si>
    <t>Journal of Economic Growth</t>
  </si>
  <si>
    <t>Journal of Economic History</t>
  </si>
  <si>
    <t>Journal of Economic Inequality</t>
  </si>
  <si>
    <t>Journal of Economic Integration</t>
  </si>
  <si>
    <t>Sejong University</t>
  </si>
  <si>
    <t>Journal of Economic Issues</t>
  </si>
  <si>
    <t>Assn Ev. Economics</t>
  </si>
  <si>
    <t>Individual price is the membership dues for annual income above $40,000 from-Association For Evolutionary Economics</t>
  </si>
  <si>
    <t>Journal of Economic Methodology</t>
  </si>
  <si>
    <t>Journal of Economic Psychology</t>
  </si>
  <si>
    <t>Journal of Economic Studies</t>
  </si>
  <si>
    <t>Journal of Economic Surveys</t>
  </si>
  <si>
    <t>Journal of Economic Theory</t>
  </si>
  <si>
    <t>Journal of Economics</t>
  </si>
  <si>
    <t>Journal of Economics &amp; Business</t>
  </si>
  <si>
    <t>Journal of Economics &amp; Management Strategy</t>
  </si>
  <si>
    <t>Journal of Economics and Finance</t>
  </si>
  <si>
    <t>Academy of Economics and Finance</t>
  </si>
  <si>
    <t>Journal of Empirical Finance</t>
  </si>
  <si>
    <t>Journal of Environmental Ec. &amp; Mgmt</t>
  </si>
  <si>
    <t>Journal of Evolutionary Economics</t>
  </si>
  <si>
    <t>Journal of Finance</t>
  </si>
  <si>
    <t>Journal of Financial and Quantitative Analysis</t>
  </si>
  <si>
    <t>Univ Wash Press</t>
  </si>
  <si>
    <t>Journal of Financial Economics</t>
  </si>
  <si>
    <t>Journal of Financial Intermediation</t>
  </si>
  <si>
    <t>Journal of Forecasting</t>
  </si>
  <si>
    <t>Journal of Futures Markets</t>
  </si>
  <si>
    <t>Journal of Health Economics</t>
  </si>
  <si>
    <t>Journal of Housing Economics</t>
  </si>
  <si>
    <t>Journal of Human Resources</t>
  </si>
  <si>
    <t>Univ of Wisconsin Press</t>
  </si>
  <si>
    <t>Labor</t>
  </si>
  <si>
    <t>Journal of Industrial Economics</t>
  </si>
  <si>
    <t>Journal of Industry, Competition and Trade from Theory to Policy</t>
  </si>
  <si>
    <t>Journal of Information Technology</t>
  </si>
  <si>
    <t xml:space="preserve">Palgrave Macmillan </t>
  </si>
  <si>
    <t>Journal of Inst. &amp; Theoretical Econ.</t>
  </si>
  <si>
    <t>Journal of International Economics</t>
  </si>
  <si>
    <t>Journal of International Money and Finance</t>
  </si>
  <si>
    <t>Journal of International Trade and Economic Development</t>
  </si>
  <si>
    <t>Journal of Labor Economics</t>
  </si>
  <si>
    <t>Journal of Labor Research</t>
  </si>
  <si>
    <t>George Mason Univ</t>
  </si>
  <si>
    <t>Journal of Law and Economics</t>
  </si>
  <si>
    <t>Journal of Law, Economics &amp; Organization</t>
  </si>
  <si>
    <t>Journal of Legal Studies</t>
  </si>
  <si>
    <t>Journal of Macroeconomics</t>
  </si>
  <si>
    <t>Journal of Management Studies</t>
  </si>
  <si>
    <t>Journal of Mathematical Economics</t>
  </si>
  <si>
    <t>Journal of Media economics</t>
  </si>
  <si>
    <t>Lawrence Erlbaum Associates</t>
  </si>
  <si>
    <t>Journal of Monetary Economics</t>
  </si>
  <si>
    <t>Journal of Money Credit &amp; Banking</t>
  </si>
  <si>
    <t>Ohio State Univ. Press</t>
  </si>
  <si>
    <t>Journal of Pension Economics and Finance</t>
  </si>
  <si>
    <t>Journal of Policy Modeling</t>
  </si>
  <si>
    <t xml:space="preserve">Journal of Political Economy </t>
  </si>
  <si>
    <t>Journal of Population Economics</t>
  </si>
  <si>
    <t>Journal of PostKeynesian Econ</t>
  </si>
  <si>
    <t>M.E Sharpe</t>
  </si>
  <si>
    <t>Journal of Productivity Analysis</t>
  </si>
  <si>
    <t>Journal of Public Economic Theory</t>
  </si>
  <si>
    <t>Premium Online Institutional Subscription Combo | Individual price is the membership dues from-Association for Public Economic Theory</t>
  </si>
  <si>
    <t>Journal of Public Economics</t>
  </si>
  <si>
    <t>Journal of Public Policy</t>
  </si>
  <si>
    <t>Journal of Real Estate Finance and Economics</t>
  </si>
  <si>
    <t>Journal of Regional Science</t>
  </si>
  <si>
    <t>Journal of Regulatory Economics</t>
  </si>
  <si>
    <t>Journal of Risk and Insurance</t>
  </si>
  <si>
    <t xml:space="preserve">Premium Online Institutional Subscription Combo </t>
  </si>
  <si>
    <t>Journal of Risk and Uncertainty</t>
  </si>
  <si>
    <t>Journal of Risk Research</t>
  </si>
  <si>
    <t>Journal of Socio-Economics</t>
  </si>
  <si>
    <t>Journal of the American Statistical Assn</t>
  </si>
  <si>
    <t>Am. Statistical Assn</t>
  </si>
  <si>
    <t>Journal of the Asia Pacific Economy</t>
  </si>
  <si>
    <t>Journal of the Economic and Social History of the Orient</t>
  </si>
  <si>
    <t>Journal of the European Economics Association</t>
  </si>
  <si>
    <t>Individual price is the membership dues from-European Economics Association</t>
  </si>
  <si>
    <t>Journal of the History of Economic Thought</t>
  </si>
  <si>
    <t>Journal of the Japanese &amp; Intnl Economies</t>
  </si>
  <si>
    <t>Journal of Time Series Analysis</t>
  </si>
  <si>
    <t>Journal of Transport Economics &amp; Policy</t>
  </si>
  <si>
    <t>LSE and Univ of Bath</t>
  </si>
  <si>
    <t>Journal of Urban Economics</t>
  </si>
  <si>
    <t>Journal of World Trade</t>
  </si>
  <si>
    <t>Kluwer/Aspen Publishers</t>
  </si>
  <si>
    <t>Kyklos</t>
  </si>
  <si>
    <t>Labor History</t>
  </si>
  <si>
    <t xml:space="preserve">Labour  </t>
  </si>
  <si>
    <t>Labour Economics</t>
  </si>
  <si>
    <t>Land Economics</t>
  </si>
  <si>
    <t>Local Economy</t>
  </si>
  <si>
    <t>Macroeconomic Dynamics</t>
  </si>
  <si>
    <t>Informs</t>
  </si>
  <si>
    <t>Individual price is the membership dues from-Institute for Operations Research and the Management Sciences</t>
  </si>
  <si>
    <t>Managerial and Decision Econ</t>
  </si>
  <si>
    <t>Manchester School</t>
  </si>
  <si>
    <t>Marine Resource Economics</t>
  </si>
  <si>
    <t>Marine Resource Foundation</t>
  </si>
  <si>
    <t>Matekon</t>
  </si>
  <si>
    <t xml:space="preserve">Publication Discontinued </t>
  </si>
  <si>
    <t>Mathematical Finance</t>
  </si>
  <si>
    <t>Mathematical Social Sciences</t>
  </si>
  <si>
    <t>Metroeconomica</t>
  </si>
  <si>
    <t>National Tax Journal</t>
  </si>
  <si>
    <t>National Tax Assn.</t>
  </si>
  <si>
    <t>Natural Resource Modeling</t>
  </si>
  <si>
    <t>Rocky Mountains Math Consortium</t>
  </si>
  <si>
    <t>Netnomics</t>
  </si>
  <si>
    <t>New Political Economy</t>
  </si>
  <si>
    <t>New Zealand Economic Papers</t>
  </si>
  <si>
    <t>NZ Assn of economists</t>
  </si>
  <si>
    <t xml:space="preserve">Individual price is the membership dues from-The New Zealand Association of Economists </t>
  </si>
  <si>
    <t>North American Journal of Economics and Finance</t>
  </si>
  <si>
    <t>Omega</t>
  </si>
  <si>
    <t>OPEC Review</t>
  </si>
  <si>
    <t>Open Economies Review</t>
  </si>
  <si>
    <t>Operations Research Letters</t>
  </si>
  <si>
    <t>Oxford Bull. Of Econ. &amp; Statistics</t>
  </si>
  <si>
    <t>Oxford Economic Papers</t>
  </si>
  <si>
    <t>Oxford Univ. Press</t>
  </si>
  <si>
    <t>Oxford Review of Economic Policy</t>
  </si>
  <si>
    <t>Pacific Basin Finance Journal</t>
  </si>
  <si>
    <t>Pacific Economic Bulletin</t>
  </si>
  <si>
    <t>Australian Nat Univ</t>
  </si>
  <si>
    <t>Pacific Economic Review</t>
  </si>
  <si>
    <t>Papers in Regional Science</t>
  </si>
  <si>
    <t>Population &amp; Development Review</t>
  </si>
  <si>
    <t>Portuguese Economic Journal</t>
  </si>
  <si>
    <t>Post-Communist Economies</t>
  </si>
  <si>
    <t>Problems of Economic Transition</t>
  </si>
  <si>
    <t xml:space="preserve">Public Choice </t>
  </si>
  <si>
    <t>Public Finance Review</t>
  </si>
  <si>
    <t>Quarterly Journal of Economics</t>
  </si>
  <si>
    <t>Quarterly Review of Econ &amp; Finance</t>
  </si>
  <si>
    <t>Rand Journal of Economics</t>
  </si>
  <si>
    <t>RAND</t>
  </si>
  <si>
    <t>Real Estate Economics</t>
  </si>
  <si>
    <t>Premium Online Institutional Subscription Combo | Individual price is the membership dues from-American Real Estate and Urban Economics Association</t>
  </si>
  <si>
    <t>Regional Science &amp; Urban Econ</t>
  </si>
  <si>
    <t xml:space="preserve">Regional Studies </t>
  </si>
  <si>
    <t>Research in Economics/Richerche Economiche</t>
  </si>
  <si>
    <t>Research Policy</t>
  </si>
  <si>
    <t>Resource and Energy Economics</t>
  </si>
  <si>
    <t>Review of Austrian Economics</t>
  </si>
  <si>
    <t>Individual price includes the $15 membership dues from-Society for the Development of Austrian Economics</t>
  </si>
  <si>
    <t>Review of Black Political Economy</t>
  </si>
  <si>
    <t>Transaction</t>
  </si>
  <si>
    <t>Review of Development Economics</t>
  </si>
  <si>
    <t>Review of Economic Design</t>
  </si>
  <si>
    <t>Review of Economic Dynamics</t>
  </si>
  <si>
    <t>Review of Economic Studies</t>
  </si>
  <si>
    <t>Review of Economics &amp; Statistics</t>
  </si>
  <si>
    <t>Review of Economics of the Household</t>
  </si>
  <si>
    <t xml:space="preserve">Review of Finance </t>
  </si>
  <si>
    <t>Formally: European Finance Review</t>
  </si>
  <si>
    <t>Review of Financial Economics</t>
  </si>
  <si>
    <t>Review of Financial Studies</t>
  </si>
  <si>
    <t>Review of Income and Wealth</t>
  </si>
  <si>
    <t>Review of Industrial Organization</t>
  </si>
  <si>
    <t>Individual price is the membership dues from-Industrial Organization Society</t>
  </si>
  <si>
    <t>Review of International Economics</t>
  </si>
  <si>
    <t>Review of International Political Economy</t>
  </si>
  <si>
    <t>Review of Middle East Economics and Finance</t>
  </si>
  <si>
    <t>Review of Network Economics</t>
  </si>
  <si>
    <t>Network Economics Consulting Group</t>
  </si>
  <si>
    <t>Review of Political Economy</t>
  </si>
  <si>
    <t>Review of Radical Political Economics</t>
  </si>
  <si>
    <t>Review of Social Economy</t>
  </si>
  <si>
    <t xml:space="preserve">Individual price is the membership dues from-Association for Social Economics
</t>
  </si>
  <si>
    <t>Review of Urban and Regional Development Studies</t>
  </si>
  <si>
    <t>Review of World Economics/Weltwirtschaftliches Archiv</t>
  </si>
  <si>
    <t>Risk Analysis</t>
  </si>
  <si>
    <t xml:space="preserve">Premium Online Institutional Subscription Combo | The Society for Risk Analysis </t>
  </si>
  <si>
    <t>Risk, Decision and Policy</t>
  </si>
  <si>
    <t>Russian Economic Trends</t>
  </si>
  <si>
    <t xml:space="preserve">Publication discontinued </t>
  </si>
  <si>
    <t>Scandinavian Journal of Economics</t>
  </si>
  <si>
    <t>Scottish Economic and Social History</t>
  </si>
  <si>
    <t>Edinburgh University Press</t>
  </si>
  <si>
    <t>As of 10/04-no library worldwide had any journal later than 2002</t>
  </si>
  <si>
    <t>Scottish Journal of Political Economy</t>
  </si>
  <si>
    <t>Singapore Economic Review</t>
  </si>
  <si>
    <t>Small Business Economics</t>
  </si>
  <si>
    <t>Social Choice &amp; Welfare</t>
  </si>
  <si>
    <t>South African Journal of Economic History</t>
  </si>
  <si>
    <t>So Afr ec history assn</t>
  </si>
  <si>
    <t>Individual price is the membership dues from-Economic History Society of Southern Africa</t>
  </si>
  <si>
    <t>Southern Economic Journal</t>
  </si>
  <si>
    <t>Southern Econ. Assn</t>
  </si>
  <si>
    <t>Individual price is the membership dues from-Southern Economic Association</t>
  </si>
  <si>
    <t>Spanish Economic Review</t>
  </si>
  <si>
    <t>Structural Change and Economic Dynamics</t>
  </si>
  <si>
    <t>Studies in Nonlinear Dynamics and Economics</t>
  </si>
  <si>
    <t xml:space="preserve">Berkeley Electronic Press </t>
  </si>
  <si>
    <t>Theory and Decision</t>
  </si>
  <si>
    <t>Urban Studies</t>
  </si>
  <si>
    <t>World Bank Economic Review</t>
  </si>
  <si>
    <t>World Development</t>
  </si>
  <si>
    <t>Journal Packages</t>
  </si>
  <si>
    <t>Journals</t>
  </si>
  <si>
    <t>Applied Economics Package 1</t>
  </si>
  <si>
    <t>Includes:</t>
  </si>
  <si>
    <t xml:space="preserve">Applied Economics   </t>
  </si>
  <si>
    <t>Can not subscribe to this journal alone</t>
  </si>
  <si>
    <t>Applied Economics Letters</t>
  </si>
  <si>
    <t>Applied Financial Economics</t>
  </si>
  <si>
    <t>Total Package</t>
  </si>
  <si>
    <t>Applied Economics Package 2</t>
  </si>
  <si>
    <t>American Economic Association Package</t>
  </si>
  <si>
    <t>.</t>
  </si>
  <si>
    <t>American Economic Review</t>
  </si>
  <si>
    <t>American Economic Association</t>
  </si>
  <si>
    <t>Journal of Economic Literature</t>
  </si>
  <si>
    <t>Journal of Economic Perspectives</t>
  </si>
  <si>
    <t>Individual price is the membership dues for annual income above $56,000 from-American Economic Association</t>
  </si>
  <si>
    <t>American Agricultural Economics Association Package</t>
  </si>
  <si>
    <t>American Journal of Agricultural Economics</t>
  </si>
  <si>
    <t>Review of Agricultural Economics</t>
  </si>
  <si>
    <t>Premium Online Institutional Subscription Combo | Individual price is the membership dues from-American Agricultural Economics Association</t>
  </si>
  <si>
    <t>Western Economic Association</t>
  </si>
  <si>
    <t>Economic Inquiry</t>
  </si>
  <si>
    <t>Contemporary Economic Policy</t>
  </si>
  <si>
    <t>Individual price is the membership dues from-Western Economic Association</t>
  </si>
  <si>
    <t>Royal Economic Society</t>
  </si>
  <si>
    <t>Economic Journal, The</t>
  </si>
  <si>
    <t>Econometrics Journal, The</t>
  </si>
  <si>
    <t>Premium Online Institutional Subscription Combo | Individual price is the membership dues from-Royal Economic Society</t>
  </si>
  <si>
    <t>International Atlantic Economic Society</t>
  </si>
  <si>
    <t>Atlantic Economic Journal</t>
  </si>
  <si>
    <t>International Advances in Economic Research</t>
  </si>
  <si>
    <t>Individual price is the membership dues from-International Atlantic Economic Society</t>
  </si>
  <si>
    <t>Notes: Journals in red are new since 2000</t>
  </si>
  <si>
    <t xml:space="preserve">           Journals in green are new since 2000 and also are open access journals</t>
  </si>
  <si>
    <t>Library Price</t>
  </si>
  <si>
    <t>Library Online Price</t>
  </si>
  <si>
    <t>Library Print Price</t>
  </si>
  <si>
    <t>Individual Price</t>
  </si>
  <si>
    <t>Pages Per Year</t>
  </si>
  <si>
    <t>Price/10,000 Characters</t>
  </si>
  <si>
    <t>Impact Factor</t>
  </si>
  <si>
    <t>Total Cites</t>
  </si>
  <si>
    <t>Recent Citations</t>
  </si>
  <si>
    <t>Cost/Recent Cite</t>
  </si>
  <si>
    <t># Published Papers</t>
  </si>
  <si>
    <t>Year First Published</t>
  </si>
  <si>
    <t>Total Circulation</t>
  </si>
  <si>
    <t>OCLC ever</t>
  </si>
  <si>
    <t>OCLC Current</t>
  </si>
  <si>
    <t>Category</t>
  </si>
  <si>
    <t>Definition</t>
  </si>
  <si>
    <t>Library Combo Price</t>
  </si>
  <si>
    <t>Library price divided by pages per year</t>
  </si>
  <si>
    <t>Number of pages published in the year</t>
  </si>
  <si>
    <t>Number of characters per page as counted by research assistant</t>
  </si>
  <si>
    <t>Library price per 10,000 characters</t>
  </si>
  <si>
    <t>Number of citations received per paper published as calculated by ISI Journal Performance Indicators (JPI)</t>
  </si>
  <si>
    <t>Total number of times that any volume of this journal was cited in the particular year.</t>
  </si>
  <si>
    <t>Library price dividied by recent cites</t>
  </si>
  <si>
    <t>Library price divided by total cites</t>
  </si>
  <si>
    <t>First year in which this journal was published in the English language.</t>
  </si>
  <si>
    <t>The number of published papers for that year as calculated by ISI Journal Performance Indicators (JPI)</t>
  </si>
  <si>
    <t>Number of libraries listed by the OCLC as having any copies of this journal from any year.</t>
  </si>
  <si>
    <t xml:space="preserve">Reliable circulation statistics are very hard to come by for many journals, especially the commercial ones. The largest collection of such statistics that I have </t>
  </si>
  <si>
    <t xml:space="preserve">been able to find comes from a book called Refereed and Non Refereed Economic Journals: A guide to publishing operations by A. Carolyn Miller and </t>
  </si>
  <si>
    <t>Victoria Punsalan, Greenwood Press 1988.  These figures are for total number of subscriptions, including both individual and institutional and were supplied</t>
  </si>
  <si>
    <t xml:space="preserve">The Online Consortium of Library Catalogs is a database of holdings of a large number of U.S. libraries, which is used for the purposes of inter library loans.  </t>
  </si>
  <si>
    <t>A purely subjective classification often based on the journal's title.</t>
  </si>
  <si>
    <t xml:space="preserve">Current OCLC is the number of OCLC libraries that are listed as currently holding this journal. </t>
  </si>
  <si>
    <t>On average, for these journals, actual subscriptions are about 5 times the OCLS holdings.</t>
  </si>
  <si>
    <t>by the publishers in answer to a questionnaire. (In those days, apparently many commercial journals were not so secretive about their subscriptions as they are today.)</t>
  </si>
  <si>
    <t>Institutional Price to university libraries in the United States (In 2004, it is the max(online price, print price, and combo price)) Measured in nominal dollars.</t>
  </si>
  <si>
    <t>Institutional Price to university libraries for online access only in the United States. Measured in nominal dollars.</t>
  </si>
  <si>
    <t>Institutional Price to university libraries for print access only in the United States. Measured in nominal dollars.</t>
  </si>
  <si>
    <t>Institutional Price to university libraries for print &amp; online access in the United States. Measured in nominal dollars.</t>
  </si>
  <si>
    <t>Cite</t>
  </si>
  <si>
    <t>page</t>
  </si>
  <si>
    <t>Recent cite</t>
  </si>
  <si>
    <t>Society</t>
  </si>
  <si>
    <t>Premium Online Institutional Subscription Combo- Society=Schalkenbach Fdn</t>
  </si>
  <si>
    <t>Premium Online Institutional Subscription Combo, Society=Melbourne University</t>
  </si>
  <si>
    <t>Premium Online Institutional Subscription Combo | Individual price is the membership dues from-Canadian Economics Association, Society=Canadian Ec Assn</t>
  </si>
  <si>
    <t>Premium Online Institutional Subscription Combo, Society=ODI</t>
  </si>
  <si>
    <t>Premium Online Institutional Subscription Combo, Society=Econometric Society</t>
  </si>
  <si>
    <t>Society=Royal Economic Society</t>
  </si>
  <si>
    <t>Premium Online Institutional Subscription Combo, Society=LSE</t>
  </si>
  <si>
    <t>Premium Online Institutional Subscription Combo, Society=U of Penn and Osaka</t>
  </si>
  <si>
    <t>Premium Online Institutional Subscription Combo, Society=Society for Economic Analysis</t>
  </si>
  <si>
    <t>Premium Online Institutional Subscription Combo, Society=Soc for Pub of SJE</t>
  </si>
  <si>
    <t>Price/page</t>
  </si>
  <si>
    <t>Char/page</t>
  </si>
  <si>
    <t>Cost/Cite</t>
  </si>
  <si>
    <t xml:space="preserve">Field only for Blackwell Published Journals-Indicates to the best of our knowledge who owns the journal. Joint indicates a joint ownership between Blackwell and a society. </t>
  </si>
  <si>
    <t xml:space="preserve">Society indicates ownership of the Journal by a Society. Unknown indicates we were unable to find information on ownership, this journals will be counted as </t>
  </si>
  <si>
    <t>owned by Blackwell.</t>
  </si>
  <si>
    <t>unknown</t>
  </si>
  <si>
    <t>Joint</t>
  </si>
  <si>
    <t>Publisher Type</t>
  </si>
  <si>
    <t>nonprofit</t>
  </si>
  <si>
    <t>Journal of History of Economic Thought</t>
  </si>
  <si>
    <t>1999: Total number of times that the 1996-1997 editions were cited in 1998. 2002:  Total number of times that the 1998-2002 editions were cited in 2002</t>
  </si>
  <si>
    <t>Western Economic Association Package</t>
  </si>
  <si>
    <t>Royal Economic Society Package</t>
  </si>
  <si>
    <t>International Atlantic Economic Society Package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</si>
</sst>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57"/>
      <name val="Arial"/>
      <family val="2"/>
    </font>
    <font>
      <sz val="8"/>
      <color indexed="10"/>
      <name val="Arial"/>
      <family val="0"/>
    </font>
    <font>
      <sz val="8"/>
      <color indexed="8"/>
      <name val="Arial"/>
      <family val="2"/>
    </font>
    <font>
      <sz val="8"/>
      <color indexed="63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2" fillId="0" borderId="0" xfId="17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17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164" fontId="2" fillId="0" borderId="1" xfId="17" applyNumberFormat="1" applyFont="1" applyBorder="1" applyAlignment="1">
      <alignment horizontal="center"/>
    </xf>
    <xf numFmtId="164" fontId="2" fillId="0" borderId="1" xfId="17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6" fontId="1" fillId="0" borderId="0" xfId="0" applyNumberFormat="1" applyFont="1" applyAlignment="1">
      <alignment horizontal="center"/>
    </xf>
    <xf numFmtId="8" fontId="1" fillId="0" borderId="0" xfId="0" applyNumberFormat="1" applyFont="1" applyAlignment="1">
      <alignment horizontal="center"/>
    </xf>
    <xf numFmtId="164" fontId="1" fillId="0" borderId="0" xfId="17" applyNumberFormat="1" applyFont="1" applyAlignment="1">
      <alignment horizontal="center"/>
    </xf>
    <xf numFmtId="0" fontId="3" fillId="0" borderId="0" xfId="0" applyFont="1" applyAlignment="1">
      <alignment horizontal="left"/>
    </xf>
    <xf numFmtId="164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5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0" fontId="1" fillId="0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0" xfId="0" applyNumberFormat="1" applyFont="1" applyAlignment="1">
      <alignment/>
    </xf>
    <xf numFmtId="0" fontId="2" fillId="0" borderId="1" xfId="0" applyFont="1" applyFill="1" applyBorder="1" applyAlignment="1">
      <alignment horizontal="center"/>
    </xf>
    <xf numFmtId="164" fontId="1" fillId="0" borderId="0" xfId="17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6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8" fontId="1" fillId="0" borderId="0" xfId="0" applyNumberFormat="1" applyFont="1" applyFill="1" applyAlignment="1">
      <alignment horizontal="center"/>
    </xf>
    <xf numFmtId="164" fontId="1" fillId="0" borderId="0" xfId="17" applyNumberFormat="1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81"/>
  <sheetViews>
    <sheetView workbookViewId="0" topLeftCell="C1">
      <pane xSplit="4620" ySplit="1290" topLeftCell="AE123" activePane="bottomLeft" state="split"/>
      <selection pane="topLeft" activeCell="A1" sqref="A1:IV16384"/>
      <selection pane="topRight" activeCell="A1" sqref="A1"/>
      <selection pane="bottomLeft" activeCell="D133" sqref="D133"/>
      <selection pane="bottomRight" activeCell="I346" sqref="I346"/>
    </sheetView>
  </sheetViews>
  <sheetFormatPr defaultColWidth="9.140625" defaultRowHeight="12.75"/>
  <cols>
    <col min="1" max="1" width="41.00390625" style="1" customWidth="1"/>
    <col min="2" max="3" width="25.7109375" style="1" customWidth="1"/>
    <col min="4" max="4" width="9.140625" style="27" customWidth="1"/>
    <col min="5" max="5" width="13.57421875" style="38" customWidth="1"/>
    <col min="6" max="6" width="8.28125" style="5" bestFit="1" customWidth="1"/>
    <col min="7" max="7" width="10.8515625" style="4" bestFit="1" customWidth="1"/>
    <col min="8" max="8" width="9.140625" style="4" customWidth="1"/>
    <col min="9" max="9" width="11.140625" style="4" bestFit="1" customWidth="1"/>
    <col min="10" max="10" width="8.421875" style="5" bestFit="1" customWidth="1"/>
    <col min="11" max="12" width="8.421875" style="4" bestFit="1" customWidth="1"/>
    <col min="13" max="13" width="7.7109375" style="5" bestFit="1" customWidth="1"/>
    <col min="14" max="14" width="5.8515625" style="4" customWidth="1"/>
    <col min="15" max="15" width="9.421875" style="5" customWidth="1"/>
    <col min="16" max="16" width="7.140625" style="5" bestFit="1" customWidth="1"/>
    <col min="17" max="17" width="5.8515625" style="5" bestFit="1" customWidth="1"/>
    <col min="18" max="18" width="15.00390625" style="4" bestFit="1" customWidth="1"/>
    <col min="19" max="19" width="6.28125" style="5" customWidth="1"/>
    <col min="20" max="20" width="6.28125" style="5" bestFit="1" customWidth="1"/>
    <col min="21" max="21" width="5.28125" style="5" bestFit="1" customWidth="1"/>
    <col min="22" max="22" width="6.57421875" style="5" bestFit="1" customWidth="1"/>
    <col min="23" max="23" width="6.00390625" style="5" customWidth="1"/>
    <col min="24" max="24" width="9.7109375" style="5" customWidth="1"/>
    <col min="25" max="25" width="8.00390625" style="5" bestFit="1" customWidth="1"/>
    <col min="26" max="26" width="10.00390625" style="5" customWidth="1"/>
    <col min="27" max="27" width="10.140625" style="5" bestFit="1" customWidth="1"/>
    <col min="28" max="28" width="8.8515625" style="5" bestFit="1" customWidth="1"/>
    <col min="29" max="29" width="9.421875" style="5" bestFit="1" customWidth="1"/>
    <col min="30" max="30" width="7.57421875" style="5" bestFit="1" customWidth="1"/>
    <col min="31" max="33" width="6.7109375" style="5" customWidth="1"/>
    <col min="34" max="34" width="15.8515625" style="5" bestFit="1" customWidth="1"/>
    <col min="35" max="35" width="109.57421875" style="1" bestFit="1" customWidth="1"/>
    <col min="37" max="37" width="9.140625" style="7" customWidth="1"/>
    <col min="38" max="38" width="29.00390625" style="0" customWidth="1"/>
    <col min="39" max="39" width="18.7109375" style="0" customWidth="1"/>
    <col min="40" max="16384" width="9.140625" style="7" customWidth="1"/>
  </cols>
  <sheetData>
    <row r="1" spans="6:38" ht="12.75">
      <c r="F1" s="2"/>
      <c r="G1" s="2"/>
      <c r="H1" s="2"/>
      <c r="I1" s="2"/>
      <c r="J1" s="2"/>
      <c r="K1" s="3"/>
      <c r="M1" s="2"/>
      <c r="N1" s="3"/>
      <c r="Q1" s="2"/>
      <c r="R1" s="6"/>
      <c r="S1" s="2"/>
      <c r="U1" s="2"/>
      <c r="V1" s="2"/>
      <c r="W1" s="2"/>
      <c r="X1" s="2"/>
      <c r="Z1" s="2"/>
      <c r="AB1" s="2"/>
      <c r="AC1" s="2"/>
      <c r="AD1" s="2"/>
      <c r="AE1" s="2"/>
      <c r="AF1" s="2"/>
      <c r="AG1" s="2"/>
      <c r="AL1" s="7" t="s">
        <v>6</v>
      </c>
    </row>
    <row r="2" spans="6:33" ht="12.75">
      <c r="F2" s="2" t="s">
        <v>4</v>
      </c>
      <c r="G2" s="8">
        <v>2004</v>
      </c>
      <c r="H2" s="8">
        <v>2004</v>
      </c>
      <c r="I2" s="8">
        <v>2004</v>
      </c>
      <c r="J2" s="2">
        <v>2004</v>
      </c>
      <c r="K2" s="3" t="s">
        <v>4</v>
      </c>
      <c r="L2" s="9">
        <v>2004</v>
      </c>
      <c r="M2" s="2">
        <v>1999</v>
      </c>
      <c r="N2" s="6">
        <v>1999</v>
      </c>
      <c r="O2" s="10">
        <v>2003</v>
      </c>
      <c r="P2" s="10">
        <v>2003</v>
      </c>
      <c r="Q2" s="2">
        <v>1999</v>
      </c>
      <c r="R2" s="6">
        <v>1999</v>
      </c>
      <c r="S2" s="2">
        <v>1999</v>
      </c>
      <c r="T2" s="2">
        <v>2002</v>
      </c>
      <c r="U2" s="2">
        <v>1999</v>
      </c>
      <c r="V2" s="2">
        <v>1999</v>
      </c>
      <c r="W2" s="2">
        <v>1999</v>
      </c>
      <c r="X2" s="2">
        <v>1999</v>
      </c>
      <c r="Y2" s="2">
        <v>2002</v>
      </c>
      <c r="Z2" s="2">
        <v>2002</v>
      </c>
      <c r="AA2" s="2">
        <v>2002</v>
      </c>
      <c r="AB2" s="2" t="s">
        <v>5</v>
      </c>
      <c r="AC2" s="2">
        <v>1986</v>
      </c>
      <c r="AD2" s="2">
        <v>1999</v>
      </c>
      <c r="AE2" s="2">
        <v>1999</v>
      </c>
      <c r="AF2" s="2">
        <v>2004</v>
      </c>
      <c r="AG2" s="2">
        <v>2004</v>
      </c>
    </row>
    <row r="3" spans="1:39" ht="12.75">
      <c r="A3" s="11" t="s">
        <v>6</v>
      </c>
      <c r="B3" s="11"/>
      <c r="E3" s="53"/>
      <c r="F3" s="2" t="s">
        <v>7</v>
      </c>
      <c r="G3" s="8" t="s">
        <v>8</v>
      </c>
      <c r="H3" s="12" t="s">
        <v>8</v>
      </c>
      <c r="I3" s="12" t="s">
        <v>8</v>
      </c>
      <c r="J3" s="2" t="s">
        <v>8</v>
      </c>
      <c r="K3" s="3" t="s">
        <v>9</v>
      </c>
      <c r="L3" s="13" t="s">
        <v>9</v>
      </c>
      <c r="M3" s="2" t="s">
        <v>10</v>
      </c>
      <c r="N3" s="3" t="s">
        <v>11</v>
      </c>
      <c r="O3" s="2" t="s">
        <v>10</v>
      </c>
      <c r="P3" s="2" t="s">
        <v>11</v>
      </c>
      <c r="Q3" s="2" t="s">
        <v>12</v>
      </c>
      <c r="R3" s="6" t="s">
        <v>11</v>
      </c>
      <c r="S3" s="2" t="s">
        <v>13</v>
      </c>
      <c r="T3" s="2" t="s">
        <v>13</v>
      </c>
      <c r="U3" s="2" t="s">
        <v>14</v>
      </c>
      <c r="V3" s="2" t="s">
        <v>15</v>
      </c>
      <c r="W3" s="2" t="s">
        <v>16</v>
      </c>
      <c r="X3" s="2" t="s">
        <v>15</v>
      </c>
      <c r="Y3" s="2" t="s">
        <v>16</v>
      </c>
      <c r="Z3" s="2" t="s">
        <v>15</v>
      </c>
      <c r="AA3" s="2" t="s">
        <v>17</v>
      </c>
      <c r="AB3" s="2" t="s">
        <v>18</v>
      </c>
      <c r="AC3" s="2" t="s">
        <v>14</v>
      </c>
      <c r="AD3" s="2" t="s">
        <v>19</v>
      </c>
      <c r="AE3" s="14" t="s">
        <v>19</v>
      </c>
      <c r="AF3" s="2" t="s">
        <v>19</v>
      </c>
      <c r="AG3" s="14" t="s">
        <v>19</v>
      </c>
      <c r="AL3" s="7"/>
      <c r="AM3" s="7"/>
    </row>
    <row r="4" spans="1:39" ht="12.75">
      <c r="A4" s="15" t="s">
        <v>20</v>
      </c>
      <c r="B4" s="15"/>
      <c r="C4" s="15" t="s">
        <v>21</v>
      </c>
      <c r="D4" s="50" t="s">
        <v>44</v>
      </c>
      <c r="E4" s="52" t="s">
        <v>607</v>
      </c>
      <c r="F4" s="16" t="s">
        <v>22</v>
      </c>
      <c r="G4" s="17" t="s">
        <v>23</v>
      </c>
      <c r="H4" s="18" t="s">
        <v>24</v>
      </c>
      <c r="I4" s="18" t="s">
        <v>25</v>
      </c>
      <c r="J4" s="16" t="s">
        <v>26</v>
      </c>
      <c r="K4" s="19" t="s">
        <v>26</v>
      </c>
      <c r="L4" s="16" t="s">
        <v>26</v>
      </c>
      <c r="M4" s="16" t="s">
        <v>27</v>
      </c>
      <c r="N4" s="19" t="s">
        <v>28</v>
      </c>
      <c r="O4" s="16" t="s">
        <v>27</v>
      </c>
      <c r="P4" s="16" t="s">
        <v>29</v>
      </c>
      <c r="Q4" s="16" t="s">
        <v>586</v>
      </c>
      <c r="R4" s="20" t="s">
        <v>30</v>
      </c>
      <c r="S4" s="16" t="s">
        <v>31</v>
      </c>
      <c r="T4" s="16" t="s">
        <v>31</v>
      </c>
      <c r="U4" s="16" t="s">
        <v>32</v>
      </c>
      <c r="V4" s="16" t="s">
        <v>585</v>
      </c>
      <c r="W4" s="16" t="s">
        <v>32</v>
      </c>
      <c r="X4" s="16" t="s">
        <v>34</v>
      </c>
      <c r="Y4" s="16" t="s">
        <v>32</v>
      </c>
      <c r="Z4" s="16" t="s">
        <v>34</v>
      </c>
      <c r="AA4" s="16" t="s">
        <v>36</v>
      </c>
      <c r="AB4" s="16" t="s">
        <v>37</v>
      </c>
      <c r="AC4" s="16" t="s">
        <v>38</v>
      </c>
      <c r="AD4" s="16" t="s">
        <v>39</v>
      </c>
      <c r="AE4" s="16" t="s">
        <v>40</v>
      </c>
      <c r="AF4" s="16" t="s">
        <v>39</v>
      </c>
      <c r="AG4" s="16" t="s">
        <v>40</v>
      </c>
      <c r="AH4" s="16" t="s">
        <v>41</v>
      </c>
      <c r="AI4" s="15" t="s">
        <v>42</v>
      </c>
      <c r="AL4" s="7"/>
      <c r="AM4" s="7"/>
    </row>
    <row r="5" spans="1:39" ht="12.75">
      <c r="A5" s="1" t="s">
        <v>43</v>
      </c>
      <c r="C5" s="1" t="s">
        <v>44</v>
      </c>
      <c r="D5" s="27" t="s">
        <v>605</v>
      </c>
      <c r="E5" s="38" t="s">
        <v>608</v>
      </c>
      <c r="F5" s="21">
        <v>83</v>
      </c>
      <c r="G5" s="4">
        <v>178</v>
      </c>
      <c r="I5" s="4">
        <v>207</v>
      </c>
      <c r="J5" s="22">
        <f aca="true" t="shared" si="0" ref="J5:J35">MAX(G5:I5)</f>
        <v>207</v>
      </c>
      <c r="K5" s="4">
        <v>35</v>
      </c>
      <c r="L5" s="4">
        <v>63</v>
      </c>
      <c r="M5" s="5">
        <v>306</v>
      </c>
      <c r="N5" s="4">
        <v>0.27124183006535946</v>
      </c>
      <c r="O5" s="5">
        <v>459</v>
      </c>
      <c r="P5" s="4">
        <f aca="true" t="shared" si="1" ref="P5:P11">+J5/O5</f>
        <v>0.45098039215686275</v>
      </c>
      <c r="R5" s="23"/>
      <c r="U5" s="5">
        <v>2</v>
      </c>
      <c r="V5" s="4">
        <f>+F5/U5</f>
        <v>41.5</v>
      </c>
      <c r="W5" s="5">
        <v>0</v>
      </c>
      <c r="X5" s="4"/>
      <c r="Y5" s="5">
        <v>1</v>
      </c>
      <c r="Z5" s="4">
        <f>+J5/Y5</f>
        <v>207</v>
      </c>
      <c r="AB5" s="5">
        <v>1989</v>
      </c>
      <c r="AD5" s="5">
        <v>5</v>
      </c>
      <c r="AE5" s="5">
        <v>5</v>
      </c>
      <c r="AF5" s="5">
        <v>7</v>
      </c>
      <c r="AG5" s="5">
        <v>7</v>
      </c>
      <c r="AH5" s="5" t="s">
        <v>45</v>
      </c>
      <c r="AI5" s="1" t="s">
        <v>46</v>
      </c>
      <c r="AL5" s="7"/>
      <c r="AM5" s="7"/>
    </row>
    <row r="6" spans="1:39" ht="12.75">
      <c r="A6" s="24" t="s">
        <v>47</v>
      </c>
      <c r="B6" s="24"/>
      <c r="C6" s="24" t="s">
        <v>48</v>
      </c>
      <c r="E6" s="38" t="s">
        <v>608</v>
      </c>
      <c r="G6" s="25" t="s">
        <v>49</v>
      </c>
      <c r="H6" s="25"/>
      <c r="I6" s="25"/>
      <c r="J6" s="22">
        <f t="shared" si="0"/>
        <v>0</v>
      </c>
      <c r="L6" s="4" t="s">
        <v>49</v>
      </c>
      <c r="N6" s="4">
        <v>0</v>
      </c>
      <c r="O6" s="5">
        <v>245</v>
      </c>
      <c r="P6" s="4">
        <f t="shared" si="1"/>
        <v>0</v>
      </c>
      <c r="R6" s="25"/>
      <c r="T6" s="26"/>
      <c r="Y6" s="5">
        <v>0</v>
      </c>
      <c r="Z6" s="4" t="s">
        <v>50</v>
      </c>
      <c r="AA6" s="26"/>
      <c r="AB6" s="5">
        <v>1994</v>
      </c>
      <c r="AF6" s="5">
        <v>2</v>
      </c>
      <c r="AG6" s="5">
        <v>1</v>
      </c>
      <c r="AH6" s="5" t="s">
        <v>45</v>
      </c>
      <c r="AL6" s="7"/>
      <c r="AM6" s="7"/>
    </row>
    <row r="7" spans="1:39" ht="12.75">
      <c r="A7" s="1" t="s">
        <v>51</v>
      </c>
      <c r="C7" s="1" t="s">
        <v>52</v>
      </c>
      <c r="E7" s="38" t="s">
        <v>608</v>
      </c>
      <c r="F7" s="21">
        <v>15</v>
      </c>
      <c r="G7" s="25"/>
      <c r="H7" s="25">
        <v>25</v>
      </c>
      <c r="I7" s="25"/>
      <c r="J7" s="22">
        <f t="shared" si="0"/>
        <v>25</v>
      </c>
      <c r="K7" s="4">
        <v>15</v>
      </c>
      <c r="L7" s="4">
        <v>25</v>
      </c>
      <c r="M7" s="5">
        <v>248</v>
      </c>
      <c r="N7" s="4">
        <v>0.06048387096774194</v>
      </c>
      <c r="O7" s="5">
        <v>322</v>
      </c>
      <c r="P7" s="4">
        <f t="shared" si="1"/>
        <v>0.07763975155279502</v>
      </c>
      <c r="R7" s="51"/>
      <c r="U7" s="5">
        <v>2</v>
      </c>
      <c r="V7" s="4">
        <f>+F7/U7</f>
        <v>7.5</v>
      </c>
      <c r="W7" s="5">
        <v>2</v>
      </c>
      <c r="X7" s="4">
        <f>+F7/W7</f>
        <v>7.5</v>
      </c>
      <c r="Y7" s="5">
        <v>192</v>
      </c>
      <c r="Z7" s="4">
        <f>+J7/Y7</f>
        <v>0.13020833333333334</v>
      </c>
      <c r="AB7" s="5">
        <v>1972</v>
      </c>
      <c r="AD7" s="5">
        <v>24</v>
      </c>
      <c r="AE7" s="5">
        <v>17</v>
      </c>
      <c r="AF7" s="5">
        <v>15</v>
      </c>
      <c r="AG7" s="5">
        <v>11</v>
      </c>
      <c r="AH7" s="5" t="s">
        <v>53</v>
      </c>
      <c r="AI7" s="1" t="s">
        <v>54</v>
      </c>
      <c r="AL7" s="7"/>
      <c r="AM7" s="7"/>
    </row>
    <row r="8" spans="1:39" ht="12.75">
      <c r="A8" s="1" t="s">
        <v>55</v>
      </c>
      <c r="C8" s="1" t="s">
        <v>56</v>
      </c>
      <c r="E8" s="38" t="s">
        <v>0</v>
      </c>
      <c r="F8" s="21">
        <v>558</v>
      </c>
      <c r="I8" s="4">
        <v>725</v>
      </c>
      <c r="J8" s="22">
        <f t="shared" si="0"/>
        <v>725</v>
      </c>
      <c r="K8" s="4">
        <v>588</v>
      </c>
      <c r="M8" s="5">
        <v>610</v>
      </c>
      <c r="N8" s="4">
        <v>0.9147540983606557</v>
      </c>
      <c r="O8" s="5">
        <v>628</v>
      </c>
      <c r="P8" s="4">
        <f t="shared" si="1"/>
        <v>1.1544585987261147</v>
      </c>
      <c r="Q8" s="5">
        <v>4032</v>
      </c>
      <c r="R8" s="23">
        <f>(F8/M8)/(Q8/10000)</f>
        <v>2.268735362997658</v>
      </c>
      <c r="T8" s="27">
        <v>1.1</v>
      </c>
      <c r="U8" s="5">
        <v>87</v>
      </c>
      <c r="V8" s="4">
        <f>+F8/U8</f>
        <v>6.413793103448276</v>
      </c>
      <c r="W8" s="5">
        <v>39</v>
      </c>
      <c r="X8" s="4">
        <f>+F8/W8</f>
        <v>14.307692307692308</v>
      </c>
      <c r="Y8" s="27">
        <v>273</v>
      </c>
      <c r="Z8" s="4">
        <f>+J8/Y8</f>
        <v>2.6556776556776556</v>
      </c>
      <c r="AA8" s="27">
        <v>248</v>
      </c>
      <c r="AB8" s="5">
        <v>1986</v>
      </c>
      <c r="AD8" s="5">
        <v>46</v>
      </c>
      <c r="AE8" s="5">
        <v>24</v>
      </c>
      <c r="AF8" s="5">
        <v>27</v>
      </c>
      <c r="AG8" s="5">
        <v>18</v>
      </c>
      <c r="AH8" s="5" t="s">
        <v>53</v>
      </c>
      <c r="AL8" s="7"/>
      <c r="AM8" s="7"/>
    </row>
    <row r="9" spans="1:39" ht="12.75">
      <c r="A9" s="1" t="s">
        <v>57</v>
      </c>
      <c r="C9" s="1" t="s">
        <v>44</v>
      </c>
      <c r="D9" s="27" t="s">
        <v>588</v>
      </c>
      <c r="E9" s="38" t="s">
        <v>608</v>
      </c>
      <c r="F9" s="21">
        <v>108</v>
      </c>
      <c r="G9" s="4">
        <v>160</v>
      </c>
      <c r="I9" s="4">
        <v>185</v>
      </c>
      <c r="J9" s="22">
        <f t="shared" si="0"/>
        <v>185</v>
      </c>
      <c r="K9" s="4">
        <v>45</v>
      </c>
      <c r="L9" s="4">
        <v>49</v>
      </c>
      <c r="M9" s="5">
        <v>578</v>
      </c>
      <c r="N9" s="4">
        <v>0.18685121107266436</v>
      </c>
      <c r="O9" s="5">
        <v>1181</v>
      </c>
      <c r="P9" s="4">
        <f t="shared" si="1"/>
        <v>0.15664690939881457</v>
      </c>
      <c r="Q9" s="5">
        <v>2331</v>
      </c>
      <c r="R9" s="23">
        <f>(F9/M9)/(Q9/10000)</f>
        <v>0.8015924970942272</v>
      </c>
      <c r="S9" s="5">
        <v>0.205</v>
      </c>
      <c r="T9" s="27">
        <v>0.31</v>
      </c>
      <c r="U9" s="5">
        <v>138</v>
      </c>
      <c r="V9" s="4">
        <f>+F9/U9</f>
        <v>0.782608695652174</v>
      </c>
      <c r="W9" s="5">
        <v>18</v>
      </c>
      <c r="X9" s="4">
        <f>+F9/W9</f>
        <v>6</v>
      </c>
      <c r="Y9" s="27">
        <v>64</v>
      </c>
      <c r="Z9" s="4">
        <f>+J9/Y9</f>
        <v>2.890625</v>
      </c>
      <c r="AA9" s="27">
        <v>207</v>
      </c>
      <c r="AB9" s="5">
        <v>1941</v>
      </c>
      <c r="AC9" s="5">
        <v>2142</v>
      </c>
      <c r="AD9" s="5">
        <v>888</v>
      </c>
      <c r="AE9" s="5">
        <v>573</v>
      </c>
      <c r="AF9" s="5">
        <v>794</v>
      </c>
      <c r="AG9" s="5">
        <v>453</v>
      </c>
      <c r="AH9" s="5" t="s">
        <v>58</v>
      </c>
      <c r="AI9" s="1" t="s">
        <v>589</v>
      </c>
      <c r="AL9" s="7"/>
      <c r="AM9" s="7"/>
    </row>
    <row r="10" spans="1:39" ht="12.75">
      <c r="A10" s="1" t="s">
        <v>59</v>
      </c>
      <c r="C10" s="1" t="s">
        <v>44</v>
      </c>
      <c r="D10" s="27" t="s">
        <v>606</v>
      </c>
      <c r="E10" s="38" t="s">
        <v>0</v>
      </c>
      <c r="F10" s="21">
        <v>190</v>
      </c>
      <c r="G10" s="4">
        <v>273</v>
      </c>
      <c r="I10" s="4">
        <v>316</v>
      </c>
      <c r="J10" s="22">
        <f t="shared" si="0"/>
        <v>316</v>
      </c>
      <c r="K10" s="4">
        <v>82</v>
      </c>
      <c r="L10" s="4">
        <v>97</v>
      </c>
      <c r="M10" s="5">
        <v>686</v>
      </c>
      <c r="N10" s="4">
        <v>0.27696793002915454</v>
      </c>
      <c r="O10" s="5">
        <v>658</v>
      </c>
      <c r="P10" s="4">
        <f t="shared" si="1"/>
        <v>0.48024316109422494</v>
      </c>
      <c r="R10" s="23"/>
      <c r="U10" s="5">
        <v>3</v>
      </c>
      <c r="V10" s="4">
        <f>+F10/U10</f>
        <v>63.333333333333336</v>
      </c>
      <c r="W10" s="5">
        <v>0</v>
      </c>
      <c r="X10" s="4"/>
      <c r="Y10" s="5">
        <v>3</v>
      </c>
      <c r="Z10" s="4">
        <f>+J10/Y10</f>
        <v>105.33333333333333</v>
      </c>
      <c r="AB10" s="5">
        <v>1908</v>
      </c>
      <c r="AD10" s="5">
        <v>93</v>
      </c>
      <c r="AE10" s="5">
        <v>40</v>
      </c>
      <c r="AF10" s="5">
        <v>99</v>
      </c>
      <c r="AG10" s="5">
        <v>38</v>
      </c>
      <c r="AH10" s="5" t="s">
        <v>60</v>
      </c>
      <c r="AI10" s="1" t="s">
        <v>46</v>
      </c>
      <c r="AL10" s="7"/>
      <c r="AM10" s="7"/>
    </row>
    <row r="11" spans="1:39" ht="12.75">
      <c r="A11" s="1" t="s">
        <v>61</v>
      </c>
      <c r="C11" s="1" t="s">
        <v>62</v>
      </c>
      <c r="E11" s="38" t="s">
        <v>0</v>
      </c>
      <c r="F11" s="21">
        <v>379</v>
      </c>
      <c r="I11" s="4">
        <v>510</v>
      </c>
      <c r="J11" s="22">
        <f t="shared" si="0"/>
        <v>510</v>
      </c>
      <c r="L11" s="4">
        <v>80</v>
      </c>
      <c r="M11" s="5">
        <v>580</v>
      </c>
      <c r="N11" s="4">
        <v>0.653448275862069</v>
      </c>
      <c r="O11" s="5">
        <v>700</v>
      </c>
      <c r="P11" s="4">
        <f t="shared" si="1"/>
        <v>0.7285714285714285</v>
      </c>
      <c r="Q11" s="5">
        <v>2914</v>
      </c>
      <c r="R11" s="23">
        <f>(F11/M11)/(Q11/10000)</f>
        <v>2.24244432347999</v>
      </c>
      <c r="T11" s="27">
        <v>0.83</v>
      </c>
      <c r="U11" s="5">
        <v>100</v>
      </c>
      <c r="V11" s="4">
        <f>+F11/U11</f>
        <v>3.79</v>
      </c>
      <c r="W11" s="5">
        <v>18</v>
      </c>
      <c r="X11" s="22">
        <f>F11/W11</f>
        <v>21.055555555555557</v>
      </c>
      <c r="Y11" s="27">
        <v>128</v>
      </c>
      <c r="Z11" s="4">
        <f>+J11/Y11</f>
        <v>3.984375</v>
      </c>
      <c r="AA11" s="27">
        <v>155</v>
      </c>
      <c r="AB11" s="5">
        <v>1967</v>
      </c>
      <c r="AD11" s="5">
        <v>135</v>
      </c>
      <c r="AE11" s="5">
        <v>77</v>
      </c>
      <c r="AF11" s="5">
        <v>149</v>
      </c>
      <c r="AG11" s="5">
        <v>73</v>
      </c>
      <c r="AH11" s="5" t="s">
        <v>63</v>
      </c>
      <c r="AL11" s="7"/>
      <c r="AM11" s="7"/>
    </row>
    <row r="12" spans="1:39" ht="12.75">
      <c r="A12" s="28" t="s">
        <v>64</v>
      </c>
      <c r="B12" s="28"/>
      <c r="C12" s="29" t="s">
        <v>65</v>
      </c>
      <c r="E12" s="38" t="s">
        <v>0</v>
      </c>
      <c r="F12" s="30"/>
      <c r="I12" s="4">
        <v>372</v>
      </c>
      <c r="J12" s="22">
        <f t="shared" si="0"/>
        <v>372</v>
      </c>
      <c r="L12" s="4">
        <v>53</v>
      </c>
      <c r="M12" s="31"/>
      <c r="O12" s="5">
        <v>0</v>
      </c>
      <c r="P12" s="4" t="s">
        <v>50</v>
      </c>
      <c r="Q12" s="31"/>
      <c r="R12" s="23"/>
      <c r="T12" s="32"/>
      <c r="V12" s="4"/>
      <c r="X12" s="4"/>
      <c r="Y12" s="27">
        <v>0</v>
      </c>
      <c r="Z12" s="4" t="s">
        <v>50</v>
      </c>
      <c r="AA12" s="32"/>
      <c r="AB12" s="5">
        <v>2005</v>
      </c>
      <c r="AH12" s="5" t="s">
        <v>66</v>
      </c>
      <c r="AL12" s="7"/>
      <c r="AM12" s="7"/>
    </row>
    <row r="13" spans="1:39" ht="12.75">
      <c r="A13" s="1" t="s">
        <v>67</v>
      </c>
      <c r="C13" s="1" t="s">
        <v>65</v>
      </c>
      <c r="E13" s="38" t="s">
        <v>0</v>
      </c>
      <c r="F13" s="21">
        <v>515</v>
      </c>
      <c r="I13" s="4">
        <v>865</v>
      </c>
      <c r="J13" s="22">
        <f t="shared" si="0"/>
        <v>865</v>
      </c>
      <c r="K13" s="4">
        <v>68</v>
      </c>
      <c r="L13" s="4">
        <v>115</v>
      </c>
      <c r="M13" s="5">
        <v>236</v>
      </c>
      <c r="N13" s="4">
        <v>2.1822033898305087</v>
      </c>
      <c r="O13" s="5">
        <v>360</v>
      </c>
      <c r="P13" s="4">
        <f aca="true" t="shared" si="2" ref="P13:P53">+J13/O13</f>
        <v>2.4027777777777777</v>
      </c>
      <c r="U13" s="5">
        <v>13</v>
      </c>
      <c r="V13" s="4">
        <f>+F13/U13</f>
        <v>39.61538461538461</v>
      </c>
      <c r="W13" s="5">
        <v>4</v>
      </c>
      <c r="X13" s="22">
        <f>F13/W13</f>
        <v>128.75</v>
      </c>
      <c r="Y13" s="5">
        <v>62</v>
      </c>
      <c r="Z13" s="4">
        <f>+J13/Y13</f>
        <v>13.951612903225806</v>
      </c>
      <c r="AB13" s="5">
        <v>1996</v>
      </c>
      <c r="AD13" s="5">
        <v>12</v>
      </c>
      <c r="AE13" s="5">
        <v>12</v>
      </c>
      <c r="AF13" s="5">
        <v>7</v>
      </c>
      <c r="AG13" s="5">
        <v>5</v>
      </c>
      <c r="AH13" s="5" t="s">
        <v>66</v>
      </c>
      <c r="AL13" s="7"/>
      <c r="AM13" s="7"/>
    </row>
    <row r="14" spans="1:39" ht="12.75">
      <c r="A14" s="1" t="s">
        <v>68</v>
      </c>
      <c r="C14" s="1" t="s">
        <v>69</v>
      </c>
      <c r="E14" s="38" t="s">
        <v>608</v>
      </c>
      <c r="F14" s="21">
        <v>326</v>
      </c>
      <c r="H14" s="4">
        <v>130</v>
      </c>
      <c r="J14" s="22">
        <f t="shared" si="0"/>
        <v>130</v>
      </c>
      <c r="K14" s="4">
        <v>114</v>
      </c>
      <c r="L14" s="4">
        <v>45</v>
      </c>
      <c r="M14" s="5">
        <v>165</v>
      </c>
      <c r="N14" s="4">
        <v>1.9757575757575758</v>
      </c>
      <c r="O14" s="5">
        <v>249</v>
      </c>
      <c r="P14" s="4">
        <f t="shared" si="2"/>
        <v>0.5220883534136547</v>
      </c>
      <c r="Q14" s="5">
        <v>4836</v>
      </c>
      <c r="R14" s="23">
        <f>(F14/M14)/(Q14/10000)</f>
        <v>4.085520214552473</v>
      </c>
      <c r="U14" s="5">
        <v>8</v>
      </c>
      <c r="V14" s="4">
        <f>+F14/U14</f>
        <v>40.75</v>
      </c>
      <c r="W14" s="5">
        <v>8</v>
      </c>
      <c r="X14" s="4">
        <f>+F14/W14</f>
        <v>40.75</v>
      </c>
      <c r="Y14" s="5">
        <v>42</v>
      </c>
      <c r="Z14" s="4">
        <f>+J14/Y14</f>
        <v>3.0952380952380953</v>
      </c>
      <c r="AB14" s="5">
        <v>1997</v>
      </c>
      <c r="AD14" s="5">
        <v>11</v>
      </c>
      <c r="AE14" s="5">
        <v>11</v>
      </c>
      <c r="AF14" s="5">
        <v>9</v>
      </c>
      <c r="AG14" s="5">
        <v>8</v>
      </c>
      <c r="AH14" s="5" t="s">
        <v>70</v>
      </c>
      <c r="AI14" s="1" t="s">
        <v>71</v>
      </c>
      <c r="AL14" s="7"/>
      <c r="AM14" s="7"/>
    </row>
    <row r="15" spans="1:39" ht="12.75">
      <c r="A15" s="24" t="s">
        <v>72</v>
      </c>
      <c r="B15" s="24"/>
      <c r="C15" s="24" t="s">
        <v>73</v>
      </c>
      <c r="E15" s="38" t="s">
        <v>608</v>
      </c>
      <c r="G15" s="4" t="s">
        <v>49</v>
      </c>
      <c r="J15" s="22">
        <f t="shared" si="0"/>
        <v>0</v>
      </c>
      <c r="L15" s="4" t="s">
        <v>49</v>
      </c>
      <c r="O15" s="5">
        <v>154</v>
      </c>
      <c r="P15" s="4">
        <f t="shared" si="2"/>
        <v>0</v>
      </c>
      <c r="T15" s="26"/>
      <c r="Y15" s="5">
        <v>20</v>
      </c>
      <c r="Z15" s="4">
        <f>+J15/Y15</f>
        <v>0</v>
      </c>
      <c r="AA15" s="26"/>
      <c r="AB15" s="5">
        <v>1997</v>
      </c>
      <c r="AF15" s="5">
        <v>84</v>
      </c>
      <c r="AG15" s="5">
        <v>53</v>
      </c>
      <c r="AH15" s="5" t="s">
        <v>45</v>
      </c>
      <c r="AL15" s="7"/>
      <c r="AM15" s="7"/>
    </row>
    <row r="16" spans="1:39" ht="12.75">
      <c r="A16" s="1" t="s">
        <v>74</v>
      </c>
      <c r="C16" s="1" t="s">
        <v>44</v>
      </c>
      <c r="D16" s="27" t="s">
        <v>605</v>
      </c>
      <c r="E16" s="38" t="s">
        <v>608</v>
      </c>
      <c r="F16" s="30">
        <v>125</v>
      </c>
      <c r="G16" s="4">
        <v>95</v>
      </c>
      <c r="I16" s="4">
        <v>110</v>
      </c>
      <c r="J16" s="22">
        <f t="shared" si="0"/>
        <v>110</v>
      </c>
      <c r="K16" s="4">
        <v>28</v>
      </c>
      <c r="L16" s="4">
        <v>36</v>
      </c>
      <c r="M16" s="5">
        <v>424</v>
      </c>
      <c r="N16" s="4">
        <v>0.294811320754717</v>
      </c>
      <c r="O16" s="5">
        <v>220</v>
      </c>
      <c r="P16" s="4">
        <f t="shared" si="2"/>
        <v>0.5</v>
      </c>
      <c r="R16" s="23"/>
      <c r="U16" s="5">
        <v>18</v>
      </c>
      <c r="V16" s="4">
        <f>+F16/U16</f>
        <v>6.944444444444445</v>
      </c>
      <c r="W16" s="5">
        <v>4</v>
      </c>
      <c r="X16" s="4">
        <f>+F16/W16</f>
        <v>31.25</v>
      </c>
      <c r="Y16" s="5">
        <v>41</v>
      </c>
      <c r="Z16" s="4">
        <f>+J16/Y16</f>
        <v>2.682926829268293</v>
      </c>
      <c r="AB16" s="5">
        <v>1987</v>
      </c>
      <c r="AD16" s="5">
        <v>1</v>
      </c>
      <c r="AE16" s="5">
        <v>1</v>
      </c>
      <c r="AF16" s="5">
        <v>11</v>
      </c>
      <c r="AG16" s="5">
        <v>8</v>
      </c>
      <c r="AH16" s="5" t="s">
        <v>75</v>
      </c>
      <c r="AI16" s="1" t="s">
        <v>46</v>
      </c>
      <c r="AL16" s="7"/>
      <c r="AM16" s="7"/>
    </row>
    <row r="17" spans="1:39" ht="12.75">
      <c r="A17" s="28" t="s">
        <v>76</v>
      </c>
      <c r="B17" s="28"/>
      <c r="C17" s="29" t="s">
        <v>77</v>
      </c>
      <c r="E17" s="38" t="s">
        <v>608</v>
      </c>
      <c r="F17" s="30"/>
      <c r="G17" s="4">
        <v>117</v>
      </c>
      <c r="I17" s="4">
        <v>130</v>
      </c>
      <c r="J17" s="22">
        <f t="shared" si="0"/>
        <v>130</v>
      </c>
      <c r="L17" s="4">
        <v>44</v>
      </c>
      <c r="O17" s="5">
        <v>527</v>
      </c>
      <c r="P17" s="4">
        <f t="shared" si="2"/>
        <v>0.24667931688804554</v>
      </c>
      <c r="R17" s="23"/>
      <c r="T17" s="32"/>
      <c r="V17" s="4"/>
      <c r="X17" s="4"/>
      <c r="Y17" s="27">
        <v>0</v>
      </c>
      <c r="Z17" s="4" t="s">
        <v>50</v>
      </c>
      <c r="AA17" s="32"/>
      <c r="AB17" s="5">
        <v>2001</v>
      </c>
      <c r="AH17" s="5" t="s">
        <v>75</v>
      </c>
      <c r="AL17" s="7"/>
      <c r="AM17" s="7"/>
    </row>
    <row r="18" spans="1:39" s="33" customFormat="1" ht="11.25">
      <c r="A18" s="1" t="s">
        <v>78</v>
      </c>
      <c r="B18" s="1"/>
      <c r="C18" s="1" t="s">
        <v>44</v>
      </c>
      <c r="D18" s="27" t="s">
        <v>606</v>
      </c>
      <c r="E18" s="38" t="s">
        <v>0</v>
      </c>
      <c r="F18" s="30">
        <v>123</v>
      </c>
      <c r="G18" s="4">
        <v>156</v>
      </c>
      <c r="H18" s="4"/>
      <c r="I18" s="4">
        <v>180</v>
      </c>
      <c r="J18" s="22">
        <f t="shared" si="0"/>
        <v>180</v>
      </c>
      <c r="K18" s="4">
        <v>45</v>
      </c>
      <c r="L18" s="4">
        <v>50</v>
      </c>
      <c r="M18" s="5">
        <v>440</v>
      </c>
      <c r="N18" s="4">
        <v>0.27954545454545454</v>
      </c>
      <c r="O18" s="5">
        <v>409</v>
      </c>
      <c r="P18" s="4">
        <f t="shared" si="2"/>
        <v>0.4400977995110024</v>
      </c>
      <c r="Q18" s="5">
        <v>3822</v>
      </c>
      <c r="R18" s="23">
        <f>(F18/M18)/(Q18/10000)</f>
        <v>0.73141144569716</v>
      </c>
      <c r="S18" s="5"/>
      <c r="T18" s="5"/>
      <c r="U18" s="5">
        <v>21</v>
      </c>
      <c r="V18" s="4">
        <f>+F18/U18</f>
        <v>5.857142857142857</v>
      </c>
      <c r="W18" s="5">
        <v>15</v>
      </c>
      <c r="X18" s="4">
        <f>+F18/W18</f>
        <v>8.2</v>
      </c>
      <c r="Y18" s="5">
        <v>36</v>
      </c>
      <c r="Z18" s="4">
        <f aca="true" t="shared" si="3" ref="Z18:Z37">+J18/Y18</f>
        <v>5</v>
      </c>
      <c r="AA18" s="5"/>
      <c r="AB18" s="5">
        <v>1986</v>
      </c>
      <c r="AC18" s="5"/>
      <c r="AD18" s="5">
        <v>14</v>
      </c>
      <c r="AE18" s="5">
        <v>14</v>
      </c>
      <c r="AF18" s="5">
        <v>17</v>
      </c>
      <c r="AG18" s="5">
        <v>13</v>
      </c>
      <c r="AH18" s="5" t="s">
        <v>75</v>
      </c>
      <c r="AI18" s="1" t="s">
        <v>46</v>
      </c>
      <c r="AL18" s="7"/>
      <c r="AM18" s="7"/>
    </row>
    <row r="19" spans="1:39" ht="12.75">
      <c r="A19" s="1" t="s">
        <v>82</v>
      </c>
      <c r="C19" s="1" t="s">
        <v>44</v>
      </c>
      <c r="D19" s="27" t="s">
        <v>588</v>
      </c>
      <c r="E19" s="38" t="s">
        <v>608</v>
      </c>
      <c r="F19" s="30">
        <v>126</v>
      </c>
      <c r="G19" s="4">
        <v>160</v>
      </c>
      <c r="I19" s="4">
        <v>185</v>
      </c>
      <c r="J19" s="22">
        <f t="shared" si="0"/>
        <v>185</v>
      </c>
      <c r="K19" s="4">
        <v>53</v>
      </c>
      <c r="L19" s="4">
        <v>56</v>
      </c>
      <c r="M19" s="5">
        <v>283</v>
      </c>
      <c r="N19" s="4">
        <v>0.4452296819787986</v>
      </c>
      <c r="O19" s="5">
        <v>326</v>
      </c>
      <c r="P19" s="4">
        <f t="shared" si="2"/>
        <v>0.5674846625766872</v>
      </c>
      <c r="R19" s="51"/>
      <c r="S19" s="5">
        <v>0.333</v>
      </c>
      <c r="T19" s="27">
        <v>0.56</v>
      </c>
      <c r="U19" s="5">
        <v>38</v>
      </c>
      <c r="V19" s="4">
        <f>+F19/U19</f>
        <v>3.3157894736842106</v>
      </c>
      <c r="W19" s="5">
        <v>8</v>
      </c>
      <c r="X19" s="4">
        <f>+F19/W19</f>
        <v>15.75</v>
      </c>
      <c r="Y19" s="27">
        <v>19</v>
      </c>
      <c r="Z19" s="4">
        <f t="shared" si="3"/>
        <v>9.736842105263158</v>
      </c>
      <c r="AA19" s="27">
        <v>34</v>
      </c>
      <c r="AB19" s="5">
        <v>1960</v>
      </c>
      <c r="AC19" s="5">
        <v>500</v>
      </c>
      <c r="AD19" s="5">
        <v>62</v>
      </c>
      <c r="AE19" s="5">
        <v>17</v>
      </c>
      <c r="AF19" s="5">
        <v>42</v>
      </c>
      <c r="AG19" s="5">
        <v>16</v>
      </c>
      <c r="AH19" s="5" t="s">
        <v>83</v>
      </c>
      <c r="AI19" s="1" t="s">
        <v>84</v>
      </c>
      <c r="AL19" s="7"/>
      <c r="AM19" s="7"/>
    </row>
    <row r="20" spans="1:39" ht="12.75">
      <c r="A20" s="1" t="s">
        <v>85</v>
      </c>
      <c r="C20" s="1" t="s">
        <v>44</v>
      </c>
      <c r="D20" s="27" t="s">
        <v>606</v>
      </c>
      <c r="E20" s="38" t="s">
        <v>0</v>
      </c>
      <c r="F20" s="30">
        <v>115</v>
      </c>
      <c r="G20" s="4">
        <v>148</v>
      </c>
      <c r="I20" s="4">
        <v>172</v>
      </c>
      <c r="J20" s="22">
        <f t="shared" si="0"/>
        <v>172</v>
      </c>
      <c r="K20" s="4">
        <v>43</v>
      </c>
      <c r="L20" s="4">
        <v>50</v>
      </c>
      <c r="M20" s="5">
        <v>495</v>
      </c>
      <c r="N20" s="4">
        <v>0.23232323232323232</v>
      </c>
      <c r="O20" s="5">
        <v>842</v>
      </c>
      <c r="P20" s="4">
        <f t="shared" si="2"/>
        <v>0.2042755344418052</v>
      </c>
      <c r="Q20" s="5">
        <v>3792</v>
      </c>
      <c r="R20" s="23">
        <f>(F20/M20)/(Q20/10000)</f>
        <v>0.6126667519072583</v>
      </c>
      <c r="U20" s="5">
        <v>51</v>
      </c>
      <c r="V20" s="4">
        <f>+F20/U20</f>
        <v>2.2549019607843137</v>
      </c>
      <c r="W20" s="5">
        <v>7</v>
      </c>
      <c r="X20" s="4">
        <f>+F20/W20</f>
        <v>16.428571428571427</v>
      </c>
      <c r="Y20" s="5">
        <v>33</v>
      </c>
      <c r="Z20" s="4">
        <f t="shared" si="3"/>
        <v>5.212121212121212</v>
      </c>
      <c r="AB20" s="5">
        <v>1961</v>
      </c>
      <c r="AD20" s="5">
        <v>99</v>
      </c>
      <c r="AE20" s="5">
        <v>61</v>
      </c>
      <c r="AF20" s="5">
        <v>106</v>
      </c>
      <c r="AG20" s="5">
        <v>52</v>
      </c>
      <c r="AH20" s="5" t="s">
        <v>75</v>
      </c>
      <c r="AI20" s="1" t="s">
        <v>46</v>
      </c>
      <c r="AL20" s="7"/>
      <c r="AM20" s="7"/>
    </row>
    <row r="21" spans="1:39" ht="12.75">
      <c r="A21" s="1" t="s">
        <v>86</v>
      </c>
      <c r="C21" s="1" t="s">
        <v>44</v>
      </c>
      <c r="D21" s="27" t="s">
        <v>588</v>
      </c>
      <c r="E21" s="38" t="s">
        <v>608</v>
      </c>
      <c r="F21" s="30">
        <v>237</v>
      </c>
      <c r="G21" s="4">
        <v>288</v>
      </c>
      <c r="I21" s="4">
        <v>333</v>
      </c>
      <c r="J21" s="22">
        <f t="shared" si="0"/>
        <v>333</v>
      </c>
      <c r="K21" s="4">
        <v>66</v>
      </c>
      <c r="L21" s="4">
        <v>78</v>
      </c>
      <c r="M21" s="5">
        <v>422</v>
      </c>
      <c r="N21" s="4">
        <v>0.5616113744075829</v>
      </c>
      <c r="O21" s="5">
        <v>460</v>
      </c>
      <c r="P21" s="4">
        <f t="shared" si="2"/>
        <v>0.7239130434782609</v>
      </c>
      <c r="R21" s="23"/>
      <c r="U21" s="34"/>
      <c r="V21" s="34"/>
      <c r="W21" s="5">
        <v>10</v>
      </c>
      <c r="X21" s="4">
        <f>+F21/W21</f>
        <v>23.7</v>
      </c>
      <c r="Y21" s="5">
        <v>72</v>
      </c>
      <c r="Z21" s="4">
        <f t="shared" si="3"/>
        <v>4.625</v>
      </c>
      <c r="AB21" s="5">
        <v>1967</v>
      </c>
      <c r="AC21" s="5">
        <v>1900</v>
      </c>
      <c r="AD21" s="5">
        <v>36</v>
      </c>
      <c r="AE21" s="5">
        <v>25</v>
      </c>
      <c r="AF21" s="5">
        <v>41</v>
      </c>
      <c r="AG21" s="5">
        <v>22</v>
      </c>
      <c r="AH21" s="5" t="s">
        <v>75</v>
      </c>
      <c r="AI21" s="1" t="s">
        <v>590</v>
      </c>
      <c r="AL21" s="7"/>
      <c r="AM21" s="7"/>
    </row>
    <row r="22" spans="1:39" ht="12.75">
      <c r="A22" s="1" t="s">
        <v>87</v>
      </c>
      <c r="C22" s="1" t="s">
        <v>44</v>
      </c>
      <c r="D22" s="27" t="s">
        <v>606</v>
      </c>
      <c r="E22" s="38" t="s">
        <v>0</v>
      </c>
      <c r="F22" s="30">
        <v>198</v>
      </c>
      <c r="G22" s="4">
        <v>264</v>
      </c>
      <c r="I22" s="4">
        <v>306</v>
      </c>
      <c r="J22" s="22">
        <f t="shared" si="0"/>
        <v>306</v>
      </c>
      <c r="K22" s="4">
        <v>64</v>
      </c>
      <c r="L22" s="4">
        <v>64</v>
      </c>
      <c r="M22" s="5">
        <v>458</v>
      </c>
      <c r="N22" s="4">
        <v>0.43231441048034935</v>
      </c>
      <c r="O22" s="5">
        <v>428</v>
      </c>
      <c r="P22" s="4">
        <f t="shared" si="2"/>
        <v>0.7149532710280374</v>
      </c>
      <c r="R22" s="23"/>
      <c r="S22" s="5">
        <v>0.63</v>
      </c>
      <c r="T22" s="27">
        <v>0.88</v>
      </c>
      <c r="U22" s="5">
        <v>19</v>
      </c>
      <c r="V22" s="4">
        <f>+F22/U22</f>
        <v>10.421052631578947</v>
      </c>
      <c r="W22" s="5">
        <v>17</v>
      </c>
      <c r="X22" s="4">
        <f>+F22/W22</f>
        <v>11.647058823529411</v>
      </c>
      <c r="Y22" s="27">
        <v>108</v>
      </c>
      <c r="Z22" s="4">
        <f t="shared" si="3"/>
        <v>2.8333333333333335</v>
      </c>
      <c r="AA22" s="27">
        <v>123</v>
      </c>
      <c r="AB22" s="5">
        <v>1956</v>
      </c>
      <c r="AD22" s="5">
        <v>79</v>
      </c>
      <c r="AE22" s="5">
        <v>34</v>
      </c>
      <c r="AF22" s="5">
        <v>24</v>
      </c>
      <c r="AG22" s="5">
        <v>14</v>
      </c>
      <c r="AH22" s="5" t="s">
        <v>53</v>
      </c>
      <c r="AI22" s="1" t="s">
        <v>88</v>
      </c>
      <c r="AL22" s="7"/>
      <c r="AM22" s="7"/>
    </row>
    <row r="23" spans="1:39" ht="12.75">
      <c r="A23" s="24" t="s">
        <v>89</v>
      </c>
      <c r="B23" s="24"/>
      <c r="C23" s="24" t="s">
        <v>90</v>
      </c>
      <c r="E23" s="38" t="s">
        <v>608</v>
      </c>
      <c r="G23" s="4" t="s">
        <v>49</v>
      </c>
      <c r="J23" s="22">
        <f t="shared" si="0"/>
        <v>0</v>
      </c>
      <c r="L23" s="4" t="s">
        <v>49</v>
      </c>
      <c r="O23" s="5">
        <v>52</v>
      </c>
      <c r="P23" s="4">
        <f t="shared" si="2"/>
        <v>0</v>
      </c>
      <c r="R23" s="25"/>
      <c r="T23" s="26"/>
      <c r="Y23" s="5">
        <v>1</v>
      </c>
      <c r="Z23" s="4">
        <f t="shared" si="3"/>
        <v>0</v>
      </c>
      <c r="AA23" s="26"/>
      <c r="AB23" s="5">
        <v>1997</v>
      </c>
      <c r="AH23" s="5" t="s">
        <v>75</v>
      </c>
      <c r="AL23" s="7"/>
      <c r="AM23" s="7"/>
    </row>
    <row r="24" spans="1:39" ht="12.75">
      <c r="A24" s="1" t="s">
        <v>91</v>
      </c>
      <c r="C24" s="1" t="s">
        <v>44</v>
      </c>
      <c r="D24" s="27" t="s">
        <v>606</v>
      </c>
      <c r="E24" s="38" t="s">
        <v>0</v>
      </c>
      <c r="F24" s="30">
        <v>262</v>
      </c>
      <c r="G24" s="4">
        <v>431</v>
      </c>
      <c r="I24" s="4">
        <v>499</v>
      </c>
      <c r="J24" s="22">
        <f t="shared" si="0"/>
        <v>499</v>
      </c>
      <c r="K24" s="4">
        <v>107</v>
      </c>
      <c r="L24" s="4">
        <v>133</v>
      </c>
      <c r="M24" s="5">
        <v>663</v>
      </c>
      <c r="N24" s="4">
        <v>0.3951734539969834</v>
      </c>
      <c r="O24" s="5">
        <v>818</v>
      </c>
      <c r="P24" s="4">
        <f t="shared" si="2"/>
        <v>0.6100244498777506</v>
      </c>
      <c r="Q24" s="5">
        <v>3450</v>
      </c>
      <c r="R24" s="23">
        <f>(F24/M24)/(Q24/10000)</f>
        <v>1.1454303014405316</v>
      </c>
      <c r="S24" s="5">
        <v>0.731</v>
      </c>
      <c r="T24" s="27">
        <v>1.8</v>
      </c>
      <c r="U24" s="5">
        <v>294</v>
      </c>
      <c r="V24" s="4">
        <f aca="true" t="shared" si="4" ref="V24:V31">+F24/U24</f>
        <v>0.891156462585034</v>
      </c>
      <c r="W24" s="5">
        <v>38</v>
      </c>
      <c r="X24" s="4">
        <f aca="true" t="shared" si="5" ref="X24:X31">+F24/W24</f>
        <v>6.894736842105263</v>
      </c>
      <c r="Y24" s="27">
        <v>221</v>
      </c>
      <c r="Z24" s="4">
        <f t="shared" si="3"/>
        <v>2.257918552036199</v>
      </c>
      <c r="AA24" s="27">
        <v>123</v>
      </c>
      <c r="AB24" s="5">
        <v>1963</v>
      </c>
      <c r="AC24" s="5">
        <v>2000</v>
      </c>
      <c r="AD24" s="5">
        <v>147</v>
      </c>
      <c r="AE24" s="5">
        <v>82</v>
      </c>
      <c r="AF24" s="5">
        <v>150</v>
      </c>
      <c r="AG24" s="5">
        <v>67</v>
      </c>
      <c r="AH24" s="5" t="s">
        <v>60</v>
      </c>
      <c r="AI24" s="1" t="s">
        <v>46</v>
      </c>
      <c r="AL24" s="7"/>
      <c r="AM24" s="7"/>
    </row>
    <row r="25" spans="1:39" ht="12.75">
      <c r="A25" s="1" t="s">
        <v>92</v>
      </c>
      <c r="C25" s="1" t="s">
        <v>93</v>
      </c>
      <c r="E25" s="38" t="s">
        <v>608</v>
      </c>
      <c r="F25" s="30">
        <v>62</v>
      </c>
      <c r="H25" s="4">
        <v>65</v>
      </c>
      <c r="J25" s="22">
        <f t="shared" si="0"/>
        <v>65</v>
      </c>
      <c r="K25" s="4">
        <v>36</v>
      </c>
      <c r="L25" s="4">
        <v>40</v>
      </c>
      <c r="M25" s="5">
        <v>394</v>
      </c>
      <c r="N25" s="4">
        <v>0.15736040609137056</v>
      </c>
      <c r="O25" s="5">
        <v>362</v>
      </c>
      <c r="P25" s="4">
        <f t="shared" si="2"/>
        <v>0.17955801104972377</v>
      </c>
      <c r="Q25" s="5">
        <v>2368</v>
      </c>
      <c r="R25" s="23">
        <f>(F25/M25)/(Q25/10000)</f>
        <v>0.6645287419399094</v>
      </c>
      <c r="S25" s="5">
        <v>0.121</v>
      </c>
      <c r="T25" s="27">
        <v>2.57</v>
      </c>
      <c r="U25" s="5">
        <v>67</v>
      </c>
      <c r="V25" s="4">
        <f t="shared" si="4"/>
        <v>0.9253731343283582</v>
      </c>
      <c r="W25" s="5">
        <v>4</v>
      </c>
      <c r="X25" s="4">
        <f t="shared" si="5"/>
        <v>15.5</v>
      </c>
      <c r="Y25" s="27">
        <v>177</v>
      </c>
      <c r="Z25" s="4">
        <f t="shared" si="3"/>
        <v>0.3672316384180791</v>
      </c>
      <c r="AA25" s="27">
        <v>69</v>
      </c>
      <c r="AB25" s="5">
        <v>1970</v>
      </c>
      <c r="AC25" s="5" t="s">
        <v>6</v>
      </c>
      <c r="AD25" s="5">
        <v>870</v>
      </c>
      <c r="AE25" s="5">
        <v>646</v>
      </c>
      <c r="AF25" s="5">
        <v>667</v>
      </c>
      <c r="AG25" s="5">
        <v>418</v>
      </c>
      <c r="AH25" s="5" t="s">
        <v>94</v>
      </c>
      <c r="AI25" s="1" t="s">
        <v>95</v>
      </c>
      <c r="AL25" s="7"/>
      <c r="AM25" s="7"/>
    </row>
    <row r="26" spans="1:39" ht="12.75">
      <c r="A26" s="1" t="s">
        <v>96</v>
      </c>
      <c r="C26" s="1" t="s">
        <v>44</v>
      </c>
      <c r="D26" s="27" t="s">
        <v>606</v>
      </c>
      <c r="E26" s="38" t="s">
        <v>0</v>
      </c>
      <c r="F26" s="30">
        <v>341</v>
      </c>
      <c r="G26" s="4">
        <v>563</v>
      </c>
      <c r="I26" s="4">
        <v>652</v>
      </c>
      <c r="J26" s="22">
        <f t="shared" si="0"/>
        <v>652</v>
      </c>
      <c r="K26" s="4">
        <v>51</v>
      </c>
      <c r="L26" s="4">
        <v>58</v>
      </c>
      <c r="M26" s="5">
        <v>349</v>
      </c>
      <c r="N26" s="4">
        <v>0.9770773638968482</v>
      </c>
      <c r="O26" s="5">
        <v>413</v>
      </c>
      <c r="P26" s="4">
        <f t="shared" si="2"/>
        <v>1.5786924939467313</v>
      </c>
      <c r="R26" s="23"/>
      <c r="U26" s="5">
        <v>44</v>
      </c>
      <c r="V26" s="4">
        <f t="shared" si="4"/>
        <v>7.75</v>
      </c>
      <c r="W26" s="5">
        <v>1</v>
      </c>
      <c r="X26" s="4">
        <f t="shared" si="5"/>
        <v>341</v>
      </c>
      <c r="Y26" s="5">
        <v>79</v>
      </c>
      <c r="Z26" s="4">
        <f t="shared" si="3"/>
        <v>8.253164556962025</v>
      </c>
      <c r="AB26" s="5">
        <v>1948</v>
      </c>
      <c r="AC26" s="5">
        <v>600</v>
      </c>
      <c r="AD26" s="5">
        <v>101</v>
      </c>
      <c r="AE26" s="5">
        <v>64</v>
      </c>
      <c r="AF26" s="5">
        <v>104</v>
      </c>
      <c r="AG26" s="5">
        <v>54</v>
      </c>
      <c r="AH26" s="5" t="s">
        <v>75</v>
      </c>
      <c r="AI26" s="1" t="s">
        <v>46</v>
      </c>
      <c r="AL26" s="7"/>
      <c r="AM26" s="7"/>
    </row>
    <row r="27" spans="1:39" ht="12.75">
      <c r="A27" s="1" t="s">
        <v>97</v>
      </c>
      <c r="C27" s="1" t="s">
        <v>65</v>
      </c>
      <c r="E27" s="38" t="s">
        <v>0</v>
      </c>
      <c r="F27" s="30">
        <v>54</v>
      </c>
      <c r="I27" s="4">
        <v>208</v>
      </c>
      <c r="J27" s="22">
        <f t="shared" si="0"/>
        <v>208</v>
      </c>
      <c r="K27" s="4">
        <v>42</v>
      </c>
      <c r="L27" s="4">
        <v>47</v>
      </c>
      <c r="M27" s="5">
        <v>518</v>
      </c>
      <c r="N27" s="4">
        <v>0.10424710424710425</v>
      </c>
      <c r="O27" s="5">
        <v>388</v>
      </c>
      <c r="P27" s="4">
        <f t="shared" si="2"/>
        <v>0.5360824742268041</v>
      </c>
      <c r="Q27" s="5">
        <v>2858</v>
      </c>
      <c r="R27" s="23">
        <f>(F27/M27)/(Q27/10000)</f>
        <v>0.36475543823339485</v>
      </c>
      <c r="S27" s="5">
        <v>0.7</v>
      </c>
      <c r="T27" s="27">
        <v>1.67</v>
      </c>
      <c r="U27" s="5">
        <v>98</v>
      </c>
      <c r="V27" s="4">
        <f t="shared" si="4"/>
        <v>0.5510204081632653</v>
      </c>
      <c r="W27" s="5">
        <v>21</v>
      </c>
      <c r="X27" s="4">
        <f t="shared" si="5"/>
        <v>2.5714285714285716</v>
      </c>
      <c r="Y27" s="27">
        <v>155</v>
      </c>
      <c r="Z27" s="4">
        <f t="shared" si="3"/>
        <v>1.3419354838709678</v>
      </c>
      <c r="AA27" s="27">
        <v>93</v>
      </c>
      <c r="AB27" s="5">
        <v>1964</v>
      </c>
      <c r="AC27" s="5">
        <v>1500</v>
      </c>
      <c r="AD27" s="5">
        <v>35</v>
      </c>
      <c r="AE27" s="5">
        <v>22</v>
      </c>
      <c r="AF27" s="5">
        <v>39</v>
      </c>
      <c r="AG27" s="5">
        <v>21</v>
      </c>
      <c r="AH27" s="5" t="s">
        <v>60</v>
      </c>
      <c r="AL27" s="7"/>
      <c r="AM27" s="7"/>
    </row>
    <row r="28" spans="1:39" ht="12.75">
      <c r="A28" s="1" t="s">
        <v>98</v>
      </c>
      <c r="C28" s="1" t="s">
        <v>99</v>
      </c>
      <c r="E28" s="38" t="s">
        <v>608</v>
      </c>
      <c r="F28" s="30">
        <v>272</v>
      </c>
      <c r="G28" s="4">
        <v>360</v>
      </c>
      <c r="H28" s="4">
        <v>380</v>
      </c>
      <c r="I28" s="4">
        <v>400</v>
      </c>
      <c r="J28" s="22">
        <f t="shared" si="0"/>
        <v>400</v>
      </c>
      <c r="K28" s="4">
        <v>82</v>
      </c>
      <c r="L28" s="4">
        <v>85</v>
      </c>
      <c r="M28" s="5">
        <v>814</v>
      </c>
      <c r="N28" s="4">
        <v>0.33415233415233414</v>
      </c>
      <c r="O28" s="5">
        <v>939</v>
      </c>
      <c r="P28" s="4">
        <f t="shared" si="2"/>
        <v>0.42598509052183176</v>
      </c>
      <c r="Q28" s="5">
        <v>3545</v>
      </c>
      <c r="R28" s="23">
        <f>(F28/M28)/(Q28/10000)</f>
        <v>0.9426017888641302</v>
      </c>
      <c r="S28" s="5">
        <v>0.667</v>
      </c>
      <c r="T28" s="27">
        <v>1.87</v>
      </c>
      <c r="U28" s="5">
        <v>351</v>
      </c>
      <c r="V28" s="4">
        <f t="shared" si="4"/>
        <v>0.7749287749287749</v>
      </c>
      <c r="W28" s="5">
        <v>58</v>
      </c>
      <c r="X28" s="4">
        <f t="shared" si="5"/>
        <v>4.689655172413793</v>
      </c>
      <c r="Y28" s="27">
        <v>377</v>
      </c>
      <c r="Z28" s="4">
        <f t="shared" si="3"/>
        <v>1.0610079575596818</v>
      </c>
      <c r="AA28" s="27">
        <v>202</v>
      </c>
      <c r="AB28" s="5">
        <v>1976</v>
      </c>
      <c r="AC28" s="5">
        <v>1550</v>
      </c>
      <c r="AD28" s="5">
        <v>190</v>
      </c>
      <c r="AE28" s="5">
        <v>163</v>
      </c>
      <c r="AF28" s="5">
        <v>212</v>
      </c>
      <c r="AG28" s="5">
        <v>154</v>
      </c>
      <c r="AH28" s="5" t="s">
        <v>75</v>
      </c>
      <c r="AL28" s="7"/>
      <c r="AM28" s="7"/>
    </row>
    <row r="29" spans="1:39" ht="12.75">
      <c r="A29" s="1" t="s">
        <v>100</v>
      </c>
      <c r="C29" s="1" t="s">
        <v>101</v>
      </c>
      <c r="E29" s="38" t="s">
        <v>608</v>
      </c>
      <c r="F29" s="21">
        <v>122</v>
      </c>
      <c r="H29" s="4">
        <v>120</v>
      </c>
      <c r="J29" s="22">
        <f t="shared" si="0"/>
        <v>120</v>
      </c>
      <c r="K29" s="4">
        <v>67</v>
      </c>
      <c r="L29" s="4">
        <v>120</v>
      </c>
      <c r="M29" s="5">
        <v>722</v>
      </c>
      <c r="N29" s="4">
        <v>0.16897506925207756</v>
      </c>
      <c r="O29" s="5">
        <v>443</v>
      </c>
      <c r="P29" s="4">
        <f t="shared" si="2"/>
        <v>0.2708803611738149</v>
      </c>
      <c r="S29" s="5">
        <v>0.325</v>
      </c>
      <c r="T29" s="5">
        <v>0.46</v>
      </c>
      <c r="U29" s="5">
        <v>208</v>
      </c>
      <c r="V29" s="4">
        <f t="shared" si="4"/>
        <v>0.5865384615384616</v>
      </c>
      <c r="W29" s="5">
        <v>13</v>
      </c>
      <c r="X29" s="4">
        <f t="shared" si="5"/>
        <v>9.384615384615385</v>
      </c>
      <c r="Y29" s="5">
        <v>83</v>
      </c>
      <c r="Z29" s="4">
        <f t="shared" si="3"/>
        <v>1.4457831325301205</v>
      </c>
      <c r="AA29" s="5">
        <v>179</v>
      </c>
      <c r="AB29" s="5">
        <v>1952</v>
      </c>
      <c r="AC29" s="5">
        <v>600</v>
      </c>
      <c r="AD29" s="5">
        <v>50</v>
      </c>
      <c r="AE29" s="5">
        <v>35</v>
      </c>
      <c r="AF29" s="5">
        <v>63</v>
      </c>
      <c r="AG29" s="5">
        <v>37</v>
      </c>
      <c r="AH29" s="5" t="s">
        <v>53</v>
      </c>
      <c r="AI29" s="1" t="s">
        <v>102</v>
      </c>
      <c r="AL29" s="7"/>
      <c r="AM29" s="7"/>
    </row>
    <row r="30" spans="1:39" ht="12.75">
      <c r="A30" s="1" t="s">
        <v>103</v>
      </c>
      <c r="C30" s="1" t="s">
        <v>44</v>
      </c>
      <c r="D30" s="27" t="s">
        <v>588</v>
      </c>
      <c r="E30" s="38" t="s">
        <v>608</v>
      </c>
      <c r="F30" s="30">
        <v>120</v>
      </c>
      <c r="G30" s="4">
        <v>147</v>
      </c>
      <c r="I30" s="4">
        <v>171</v>
      </c>
      <c r="J30" s="22">
        <f t="shared" si="0"/>
        <v>171</v>
      </c>
      <c r="K30" s="4">
        <v>40</v>
      </c>
      <c r="L30" s="4">
        <v>40</v>
      </c>
      <c r="M30" s="5">
        <v>1247</v>
      </c>
      <c r="N30" s="4">
        <v>0.09623095429029671</v>
      </c>
      <c r="O30" s="5">
        <v>1048</v>
      </c>
      <c r="P30" s="4">
        <f t="shared" si="2"/>
        <v>0.16316793893129772</v>
      </c>
      <c r="Q30" s="5">
        <v>2992</v>
      </c>
      <c r="R30" s="23">
        <f>(F30/M30)/(Q30/10000)</f>
        <v>0.32162752102371894</v>
      </c>
      <c r="S30" s="5">
        <v>0.265</v>
      </c>
      <c r="T30" s="27">
        <v>1.01</v>
      </c>
      <c r="U30" s="5">
        <v>556</v>
      </c>
      <c r="V30" s="4">
        <f t="shared" si="4"/>
        <v>0.2158273381294964</v>
      </c>
      <c r="W30" s="5">
        <v>65</v>
      </c>
      <c r="X30" s="4">
        <f t="shared" si="5"/>
        <v>1.8461538461538463</v>
      </c>
      <c r="Y30" s="27">
        <v>280</v>
      </c>
      <c r="Z30" s="4">
        <f t="shared" si="3"/>
        <v>0.6107142857142858</v>
      </c>
      <c r="AA30" s="27">
        <v>277</v>
      </c>
      <c r="AB30" s="5">
        <v>1967</v>
      </c>
      <c r="AC30" s="5">
        <v>3000</v>
      </c>
      <c r="AD30" s="5">
        <v>709</v>
      </c>
      <c r="AE30" s="5">
        <v>305</v>
      </c>
      <c r="AF30" s="5">
        <v>389</v>
      </c>
      <c r="AG30" s="5">
        <v>236</v>
      </c>
      <c r="AH30" s="5" t="s">
        <v>75</v>
      </c>
      <c r="AI30" s="1" t="s">
        <v>591</v>
      </c>
      <c r="AL30" s="7"/>
      <c r="AM30" s="7"/>
    </row>
    <row r="31" spans="1:39" ht="12.75">
      <c r="A31" s="1" t="s">
        <v>104</v>
      </c>
      <c r="C31" s="1" t="s">
        <v>105</v>
      </c>
      <c r="E31" s="38" t="s">
        <v>608</v>
      </c>
      <c r="F31" s="30">
        <v>100</v>
      </c>
      <c r="H31" s="4">
        <v>115</v>
      </c>
      <c r="J31" s="22">
        <f t="shared" si="0"/>
        <v>115</v>
      </c>
      <c r="K31" s="4">
        <v>53</v>
      </c>
      <c r="L31" s="4">
        <v>55</v>
      </c>
      <c r="M31" s="5">
        <v>714</v>
      </c>
      <c r="N31" s="4">
        <v>0.1400560224089636</v>
      </c>
      <c r="O31" s="5">
        <v>517</v>
      </c>
      <c r="P31" s="4">
        <f t="shared" si="2"/>
        <v>0.22243713733075435</v>
      </c>
      <c r="Q31" s="5">
        <v>2248</v>
      </c>
      <c r="R31" s="23">
        <f>(F31/M31)/(Q31/10000)</f>
        <v>0.6230250107160302</v>
      </c>
      <c r="T31" s="27">
        <v>0.57</v>
      </c>
      <c r="U31" s="5">
        <v>75</v>
      </c>
      <c r="V31" s="4">
        <f t="shared" si="4"/>
        <v>1.3333333333333333</v>
      </c>
      <c r="W31" s="5">
        <v>15</v>
      </c>
      <c r="X31" s="4">
        <f t="shared" si="5"/>
        <v>6.666666666666667</v>
      </c>
      <c r="Y31" s="27">
        <v>116</v>
      </c>
      <c r="Z31" s="4">
        <f t="shared" si="3"/>
        <v>0.9913793103448276</v>
      </c>
      <c r="AA31" s="27">
        <v>205</v>
      </c>
      <c r="AB31" s="5">
        <v>1975</v>
      </c>
      <c r="AC31" s="5">
        <v>2000</v>
      </c>
      <c r="AD31" s="5">
        <v>75</v>
      </c>
      <c r="AE31" s="5">
        <v>52</v>
      </c>
      <c r="AF31" s="5">
        <v>81</v>
      </c>
      <c r="AG31" s="5">
        <v>51</v>
      </c>
      <c r="AH31" s="5" t="s">
        <v>94</v>
      </c>
      <c r="AL31" s="7"/>
      <c r="AM31" s="7"/>
    </row>
    <row r="32" spans="1:40" ht="12.75">
      <c r="A32" s="24" t="s">
        <v>106</v>
      </c>
      <c r="B32" s="24"/>
      <c r="C32" s="24" t="s">
        <v>107</v>
      </c>
      <c r="E32" s="38" t="s">
        <v>608</v>
      </c>
      <c r="G32" s="4" t="s">
        <v>49</v>
      </c>
      <c r="J32" s="22">
        <f t="shared" si="0"/>
        <v>0</v>
      </c>
      <c r="L32" s="4" t="s">
        <v>49</v>
      </c>
      <c r="O32" s="5">
        <v>312</v>
      </c>
      <c r="P32" s="4">
        <f t="shared" si="2"/>
        <v>0</v>
      </c>
      <c r="T32" s="26"/>
      <c r="Y32" s="5">
        <v>12</v>
      </c>
      <c r="Z32" s="4">
        <f t="shared" si="3"/>
        <v>0</v>
      </c>
      <c r="AA32" s="26"/>
      <c r="AB32" s="5">
        <v>2000</v>
      </c>
      <c r="AH32" s="5" t="s">
        <v>108</v>
      </c>
      <c r="AL32" s="7"/>
      <c r="AM32" s="7"/>
      <c r="AN32"/>
    </row>
    <row r="33" spans="1:40" ht="12.75">
      <c r="A33" s="1" t="s">
        <v>109</v>
      </c>
      <c r="C33" s="1" t="s">
        <v>56</v>
      </c>
      <c r="E33" s="38" t="s">
        <v>0</v>
      </c>
      <c r="F33" s="30">
        <v>242</v>
      </c>
      <c r="I33" s="4">
        <v>339</v>
      </c>
      <c r="J33" s="22">
        <f t="shared" si="0"/>
        <v>339</v>
      </c>
      <c r="K33" s="4">
        <v>95</v>
      </c>
      <c r="L33" s="4">
        <v>95</v>
      </c>
      <c r="M33" s="5">
        <v>167</v>
      </c>
      <c r="N33" s="4">
        <v>1.4491017964071857</v>
      </c>
      <c r="O33" s="5">
        <v>513</v>
      </c>
      <c r="P33" s="4">
        <f t="shared" si="2"/>
        <v>0.6608187134502924</v>
      </c>
      <c r="Q33" s="5">
        <v>3619</v>
      </c>
      <c r="R33" s="23">
        <f>(F33/M33)/(Q33/10000)</f>
        <v>4.004149755200845</v>
      </c>
      <c r="S33" s="5">
        <v>0.5</v>
      </c>
      <c r="T33" s="27">
        <v>0.58</v>
      </c>
      <c r="U33" s="5">
        <v>47</v>
      </c>
      <c r="V33" s="4">
        <f aca="true" t="shared" si="6" ref="V33:V39">+F33/U33</f>
        <v>5.148936170212766</v>
      </c>
      <c r="W33" s="5">
        <v>13</v>
      </c>
      <c r="X33" s="4">
        <f>+F33/W33</f>
        <v>18.615384615384617</v>
      </c>
      <c r="Y33" s="27">
        <v>54</v>
      </c>
      <c r="Z33" s="4">
        <f t="shared" si="3"/>
        <v>6.277777777777778</v>
      </c>
      <c r="AA33" s="27">
        <v>93</v>
      </c>
      <c r="AB33" s="5">
        <v>1989</v>
      </c>
      <c r="AD33" s="5">
        <v>17</v>
      </c>
      <c r="AE33" s="5">
        <v>16</v>
      </c>
      <c r="AF33" s="5">
        <v>28</v>
      </c>
      <c r="AG33" s="5">
        <v>18</v>
      </c>
      <c r="AH33" s="5" t="s">
        <v>110</v>
      </c>
      <c r="AL33" s="7"/>
      <c r="AM33" s="7"/>
      <c r="AN33"/>
    </row>
    <row r="34" spans="1:40" ht="12.75">
      <c r="A34" s="1" t="s">
        <v>111</v>
      </c>
      <c r="C34" s="1" t="s">
        <v>112</v>
      </c>
      <c r="E34" s="38" t="s">
        <v>0</v>
      </c>
      <c r="F34" s="30">
        <v>838</v>
      </c>
      <c r="I34" s="4">
        <v>1055</v>
      </c>
      <c r="J34" s="22">
        <f t="shared" si="0"/>
        <v>1055</v>
      </c>
      <c r="K34" s="4">
        <v>119</v>
      </c>
      <c r="L34" s="4">
        <v>135</v>
      </c>
      <c r="M34" s="5">
        <v>550</v>
      </c>
      <c r="N34" s="4">
        <v>1.5236363636363637</v>
      </c>
      <c r="O34" s="5">
        <v>454</v>
      </c>
      <c r="P34" s="4">
        <f t="shared" si="2"/>
        <v>2.3237885462555066</v>
      </c>
      <c r="U34" s="5">
        <v>3</v>
      </c>
      <c r="V34" s="4">
        <f t="shared" si="6"/>
        <v>279.3333333333333</v>
      </c>
      <c r="W34" s="5">
        <v>0</v>
      </c>
      <c r="X34" s="4" t="s">
        <v>6</v>
      </c>
      <c r="Y34" s="5">
        <v>12</v>
      </c>
      <c r="Z34" s="4">
        <f t="shared" si="3"/>
        <v>87.91666666666667</v>
      </c>
      <c r="AB34" s="5">
        <v>1968</v>
      </c>
      <c r="AD34" s="5">
        <v>113</v>
      </c>
      <c r="AE34" s="5">
        <v>26</v>
      </c>
      <c r="AF34" s="5">
        <v>117</v>
      </c>
      <c r="AG34" s="5">
        <v>24</v>
      </c>
      <c r="AH34" s="5" t="s">
        <v>110</v>
      </c>
      <c r="AL34" s="7"/>
      <c r="AM34" s="7"/>
      <c r="AN34"/>
    </row>
    <row r="35" spans="1:39" ht="12.75">
      <c r="A35" s="1" t="s">
        <v>113</v>
      </c>
      <c r="C35" s="1" t="s">
        <v>114</v>
      </c>
      <c r="E35" s="38" t="s">
        <v>608</v>
      </c>
      <c r="F35" s="21">
        <v>100</v>
      </c>
      <c r="G35" s="4">
        <v>189</v>
      </c>
      <c r="I35" s="4">
        <v>210</v>
      </c>
      <c r="J35" s="22">
        <f t="shared" si="0"/>
        <v>210</v>
      </c>
      <c r="K35" s="4">
        <v>40</v>
      </c>
      <c r="L35" s="4">
        <v>90</v>
      </c>
      <c r="M35" s="5">
        <v>457</v>
      </c>
      <c r="N35" s="4">
        <v>0.2188183807439825</v>
      </c>
      <c r="O35" s="5">
        <v>579</v>
      </c>
      <c r="P35" s="4">
        <f t="shared" si="2"/>
        <v>0.3626943005181347</v>
      </c>
      <c r="U35" s="5">
        <v>44</v>
      </c>
      <c r="V35" s="4">
        <f t="shared" si="6"/>
        <v>2.272727272727273</v>
      </c>
      <c r="W35" s="5">
        <v>22</v>
      </c>
      <c r="X35" s="4">
        <f>+F35/W35</f>
        <v>4.545454545454546</v>
      </c>
      <c r="Y35" s="5">
        <v>127</v>
      </c>
      <c r="Z35" s="4">
        <f t="shared" si="3"/>
        <v>1.6535433070866141</v>
      </c>
      <c r="AB35" s="5">
        <v>1959</v>
      </c>
      <c r="AD35" s="5">
        <v>109</v>
      </c>
      <c r="AE35" s="5">
        <v>95</v>
      </c>
      <c r="AF35" s="5">
        <v>112</v>
      </c>
      <c r="AG35" s="5">
        <v>84</v>
      </c>
      <c r="AH35" s="5" t="s">
        <v>45</v>
      </c>
      <c r="AL35" s="7"/>
      <c r="AM35" s="7"/>
    </row>
    <row r="36" spans="1:39" ht="12.75">
      <c r="A36" s="1" t="s">
        <v>115</v>
      </c>
      <c r="C36" s="1" t="s">
        <v>80</v>
      </c>
      <c r="E36" s="38" t="s">
        <v>0</v>
      </c>
      <c r="F36" s="30">
        <v>443</v>
      </c>
      <c r="G36" s="4">
        <v>732</v>
      </c>
      <c r="H36" s="4">
        <v>732</v>
      </c>
      <c r="I36" s="4">
        <f>H36*1.2</f>
        <v>878.4</v>
      </c>
      <c r="J36" s="22">
        <f aca="true" t="shared" si="7" ref="J36:J53">MAX(G36:I36)</f>
        <v>878.4</v>
      </c>
      <c r="K36" s="4">
        <v>220</v>
      </c>
      <c r="L36" s="4">
        <v>248</v>
      </c>
      <c r="M36" s="5">
        <v>567</v>
      </c>
      <c r="N36" s="4">
        <v>0.781305114638448</v>
      </c>
      <c r="O36" s="5">
        <v>608</v>
      </c>
      <c r="P36" s="4">
        <f t="shared" si="2"/>
        <v>1.444736842105263</v>
      </c>
      <c r="Q36" s="5">
        <v>2924</v>
      </c>
      <c r="R36" s="23">
        <f>(F36/M36)/(Q36/10000)</f>
        <v>2.6720421157265664</v>
      </c>
      <c r="U36" s="5">
        <v>22</v>
      </c>
      <c r="V36" s="4">
        <f t="shared" si="6"/>
        <v>20.136363636363637</v>
      </c>
      <c r="W36" s="5">
        <v>18</v>
      </c>
      <c r="X36" s="4">
        <f>+F36/W36</f>
        <v>24.61111111111111</v>
      </c>
      <c r="Y36" s="5">
        <v>123</v>
      </c>
      <c r="Z36" s="4">
        <f t="shared" si="3"/>
        <v>7.1414634146341465</v>
      </c>
      <c r="AB36" s="5">
        <v>1987</v>
      </c>
      <c r="AD36" s="5">
        <v>36</v>
      </c>
      <c r="AE36" s="5">
        <v>17</v>
      </c>
      <c r="AF36" s="5">
        <v>26</v>
      </c>
      <c r="AG36" s="5">
        <v>11</v>
      </c>
      <c r="AH36" s="5" t="s">
        <v>60</v>
      </c>
      <c r="AL36" s="7"/>
      <c r="AM36" s="7"/>
    </row>
    <row r="37" spans="1:39" ht="12.75">
      <c r="A37" s="1" t="s">
        <v>116</v>
      </c>
      <c r="C37" s="1" t="s">
        <v>80</v>
      </c>
      <c r="E37" s="38" t="s">
        <v>0</v>
      </c>
      <c r="F37" s="30">
        <v>267</v>
      </c>
      <c r="G37" s="4">
        <v>360</v>
      </c>
      <c r="H37" s="4">
        <v>360</v>
      </c>
      <c r="I37" s="4">
        <f>H37*1.2</f>
        <v>432</v>
      </c>
      <c r="J37" s="22">
        <f t="shared" si="7"/>
        <v>432</v>
      </c>
      <c r="K37" s="4">
        <v>66</v>
      </c>
      <c r="L37" s="4">
        <v>76</v>
      </c>
      <c r="M37" s="5">
        <v>424</v>
      </c>
      <c r="N37" s="4">
        <v>0.6297169811320755</v>
      </c>
      <c r="O37" s="5">
        <v>346</v>
      </c>
      <c r="P37" s="4">
        <f t="shared" si="2"/>
        <v>1.2485549132947977</v>
      </c>
      <c r="Q37" s="5">
        <v>3432</v>
      </c>
      <c r="R37" s="23">
        <f>(F37/M37)/(Q37/10000)</f>
        <v>1.8348396886132736</v>
      </c>
      <c r="U37" s="5">
        <v>2</v>
      </c>
      <c r="V37" s="4">
        <f t="shared" si="6"/>
        <v>133.5</v>
      </c>
      <c r="W37" s="5">
        <v>2</v>
      </c>
      <c r="X37" s="4">
        <f>+F37/W37</f>
        <v>133.5</v>
      </c>
      <c r="Y37" s="5">
        <v>5</v>
      </c>
      <c r="Z37" s="4">
        <f t="shared" si="3"/>
        <v>86.4</v>
      </c>
      <c r="AB37" s="5">
        <v>1990</v>
      </c>
      <c r="AD37" s="5">
        <v>35</v>
      </c>
      <c r="AE37" s="5">
        <v>30</v>
      </c>
      <c r="AF37" s="5">
        <v>46</v>
      </c>
      <c r="AG37" s="5">
        <v>29</v>
      </c>
      <c r="AH37" s="5" t="s">
        <v>94</v>
      </c>
      <c r="AL37" s="7"/>
      <c r="AM37" s="7"/>
    </row>
    <row r="38" spans="1:39" ht="12.75">
      <c r="A38" s="1" t="s">
        <v>117</v>
      </c>
      <c r="C38" s="1" t="s">
        <v>99</v>
      </c>
      <c r="E38" s="38" t="s">
        <v>608</v>
      </c>
      <c r="F38" s="30">
        <v>61</v>
      </c>
      <c r="G38" s="4">
        <v>72</v>
      </c>
      <c r="H38" s="4">
        <v>76</v>
      </c>
      <c r="I38" s="4">
        <v>80</v>
      </c>
      <c r="J38" s="22">
        <f t="shared" si="7"/>
        <v>80</v>
      </c>
      <c r="K38" s="4">
        <v>29</v>
      </c>
      <c r="L38" s="4">
        <v>29</v>
      </c>
      <c r="M38" s="5">
        <v>150</v>
      </c>
      <c r="N38" s="4">
        <v>0.4066666666666667</v>
      </c>
      <c r="O38" s="5">
        <v>127</v>
      </c>
      <c r="P38" s="4">
        <f t="shared" si="2"/>
        <v>0.6299212598425197</v>
      </c>
      <c r="R38" s="23"/>
      <c r="U38" s="5">
        <v>2</v>
      </c>
      <c r="V38" s="4">
        <f t="shared" si="6"/>
        <v>30.5</v>
      </c>
      <c r="W38" s="5">
        <v>0</v>
      </c>
      <c r="X38" s="4" t="s">
        <v>6</v>
      </c>
      <c r="Y38" s="5">
        <v>0</v>
      </c>
      <c r="Z38" s="4" t="s">
        <v>50</v>
      </c>
      <c r="AB38" s="5">
        <v>1982</v>
      </c>
      <c r="AD38" s="5">
        <v>35</v>
      </c>
      <c r="AE38" s="5">
        <v>29</v>
      </c>
      <c r="AF38" s="5">
        <v>38</v>
      </c>
      <c r="AG38" s="5">
        <v>25</v>
      </c>
      <c r="AH38" s="5" t="s">
        <v>94</v>
      </c>
      <c r="AL38" s="7"/>
      <c r="AM38" s="7"/>
    </row>
    <row r="39" spans="1:39" ht="12.75">
      <c r="A39" s="1" t="s">
        <v>118</v>
      </c>
      <c r="C39" s="1" t="s">
        <v>80</v>
      </c>
      <c r="E39" s="38" t="s">
        <v>0</v>
      </c>
      <c r="F39" s="30">
        <v>223</v>
      </c>
      <c r="G39" s="4">
        <v>319</v>
      </c>
      <c r="H39" s="4">
        <v>319</v>
      </c>
      <c r="I39" s="4">
        <f>H39*1.2</f>
        <v>382.8</v>
      </c>
      <c r="J39" s="22">
        <f t="shared" si="7"/>
        <v>382.8</v>
      </c>
      <c r="K39" s="4">
        <v>223</v>
      </c>
      <c r="M39" s="5">
        <v>579</v>
      </c>
      <c r="N39" s="4">
        <v>0.385146804835924</v>
      </c>
      <c r="O39" s="5">
        <v>476</v>
      </c>
      <c r="P39" s="4">
        <f t="shared" si="2"/>
        <v>0.8042016806722689</v>
      </c>
      <c r="Q39" s="5">
        <v>2594</v>
      </c>
      <c r="R39" s="23">
        <f>(F39/M39)/(Q39/10000)</f>
        <v>1.4847602345255357</v>
      </c>
      <c r="U39" s="5">
        <v>62</v>
      </c>
      <c r="V39" s="4">
        <f t="shared" si="6"/>
        <v>3.596774193548387</v>
      </c>
      <c r="W39" s="5">
        <v>10</v>
      </c>
      <c r="X39" s="4">
        <f>+F39/W39</f>
        <v>22.3</v>
      </c>
      <c r="Y39" s="5">
        <v>0</v>
      </c>
      <c r="Z39" s="4" t="s">
        <v>50</v>
      </c>
      <c r="AB39" s="5">
        <v>1852</v>
      </c>
      <c r="AC39" s="5">
        <v>1000</v>
      </c>
      <c r="AD39" s="5">
        <v>50</v>
      </c>
      <c r="AE39" s="5">
        <v>25</v>
      </c>
      <c r="AF39" s="5">
        <v>49</v>
      </c>
      <c r="AG39" s="5">
        <v>22</v>
      </c>
      <c r="AH39" s="5" t="s">
        <v>75</v>
      </c>
      <c r="AL39" s="7"/>
      <c r="AM39" s="7"/>
    </row>
    <row r="40" spans="1:39" ht="12.75">
      <c r="A40" s="29" t="s">
        <v>120</v>
      </c>
      <c r="B40" s="29"/>
      <c r="C40" s="29" t="s">
        <v>62</v>
      </c>
      <c r="E40" s="38" t="s">
        <v>0</v>
      </c>
      <c r="F40" s="30"/>
      <c r="I40" s="4">
        <v>160</v>
      </c>
      <c r="J40" s="22">
        <f t="shared" si="7"/>
        <v>160</v>
      </c>
      <c r="O40" s="5">
        <v>166</v>
      </c>
      <c r="P40" s="4">
        <f t="shared" si="2"/>
        <v>0.963855421686747</v>
      </c>
      <c r="R40" s="23"/>
      <c r="T40" s="35"/>
      <c r="V40" s="4"/>
      <c r="X40" s="4"/>
      <c r="Y40" s="5">
        <v>13</v>
      </c>
      <c r="Z40" s="4">
        <f aca="true" t="shared" si="8" ref="Z40:Z53">+J40/Y40</f>
        <v>12.307692307692308</v>
      </c>
      <c r="AA40" s="35"/>
      <c r="AB40" s="5">
        <v>1978</v>
      </c>
      <c r="AH40" s="5" t="s">
        <v>66</v>
      </c>
      <c r="AI40" s="1" t="s">
        <v>121</v>
      </c>
      <c r="AL40" s="7"/>
      <c r="AM40" s="7"/>
    </row>
    <row r="41" spans="1:39" ht="12.75">
      <c r="A41" s="1" t="s">
        <v>122</v>
      </c>
      <c r="C41" s="1" t="s">
        <v>65</v>
      </c>
      <c r="E41" s="38" t="s">
        <v>0</v>
      </c>
      <c r="F41" s="30">
        <v>588</v>
      </c>
      <c r="I41" s="4">
        <v>654</v>
      </c>
      <c r="J41" s="22">
        <f t="shared" si="7"/>
        <v>654</v>
      </c>
      <c r="K41" s="4">
        <v>112</v>
      </c>
      <c r="L41" s="4">
        <v>122</v>
      </c>
      <c r="M41" s="5">
        <v>400</v>
      </c>
      <c r="N41" s="4">
        <v>1.47</v>
      </c>
      <c r="O41" s="5">
        <v>475</v>
      </c>
      <c r="P41" s="4">
        <f t="shared" si="2"/>
        <v>1.3768421052631579</v>
      </c>
      <c r="R41" s="23"/>
      <c r="S41" s="5" t="s">
        <v>6</v>
      </c>
      <c r="T41" s="27">
        <v>0.71</v>
      </c>
      <c r="U41" s="5">
        <v>28</v>
      </c>
      <c r="V41" s="4">
        <f>+F41/U41</f>
        <v>21</v>
      </c>
      <c r="W41" s="5">
        <v>10</v>
      </c>
      <c r="X41" s="4">
        <f>+F41/W41</f>
        <v>58.8</v>
      </c>
      <c r="Y41" s="27">
        <v>48</v>
      </c>
      <c r="Z41" s="4">
        <f t="shared" si="8"/>
        <v>13.625</v>
      </c>
      <c r="AA41" s="27">
        <v>68</v>
      </c>
      <c r="AB41" s="5">
        <v>1990</v>
      </c>
      <c r="AD41" s="5">
        <v>17</v>
      </c>
      <c r="AE41" s="5">
        <v>6</v>
      </c>
      <c r="AF41" s="5">
        <v>18</v>
      </c>
      <c r="AG41" s="5">
        <v>9</v>
      </c>
      <c r="AH41" s="5" t="s">
        <v>60</v>
      </c>
      <c r="AL41" s="7"/>
      <c r="AM41" s="7"/>
    </row>
    <row r="42" spans="1:39" ht="12.75">
      <c r="A42" s="24" t="s">
        <v>123</v>
      </c>
      <c r="B42" s="24"/>
      <c r="C42" s="24" t="s">
        <v>124</v>
      </c>
      <c r="E42" s="38" t="s">
        <v>608</v>
      </c>
      <c r="G42" s="4" t="s">
        <v>49</v>
      </c>
      <c r="J42" s="22">
        <f t="shared" si="7"/>
        <v>0</v>
      </c>
      <c r="L42" s="4" t="s">
        <v>49</v>
      </c>
      <c r="O42" s="5">
        <v>360</v>
      </c>
      <c r="P42" s="4">
        <f t="shared" si="2"/>
        <v>0</v>
      </c>
      <c r="T42" s="26"/>
      <c r="Y42" s="5">
        <v>56</v>
      </c>
      <c r="Z42" s="4">
        <f t="shared" si="8"/>
        <v>0</v>
      </c>
      <c r="AA42" s="26"/>
      <c r="AB42" s="5">
        <v>1999</v>
      </c>
      <c r="AH42" s="5" t="s">
        <v>125</v>
      </c>
      <c r="AL42" s="7"/>
      <c r="AM42" s="7"/>
    </row>
    <row r="43" spans="1:39" ht="12.75">
      <c r="A43" s="1" t="s">
        <v>125</v>
      </c>
      <c r="C43" s="1" t="s">
        <v>126</v>
      </c>
      <c r="E43" s="38" t="s">
        <v>608</v>
      </c>
      <c r="F43" s="30">
        <v>85</v>
      </c>
      <c r="H43" s="4">
        <v>100</v>
      </c>
      <c r="J43" s="22">
        <f t="shared" si="7"/>
        <v>100</v>
      </c>
      <c r="K43" s="4">
        <v>80</v>
      </c>
      <c r="L43" s="4">
        <v>95</v>
      </c>
      <c r="M43" s="5">
        <v>568</v>
      </c>
      <c r="N43" s="4">
        <v>0.14964788732394366</v>
      </c>
      <c r="O43" s="5">
        <v>789</v>
      </c>
      <c r="P43" s="4">
        <f t="shared" si="2"/>
        <v>0.1267427122940431</v>
      </c>
      <c r="Q43" s="5">
        <v>6859</v>
      </c>
      <c r="R43" s="23">
        <f>(F43/M43)/(Q43/10000)</f>
        <v>0.21817741263149681</v>
      </c>
      <c r="S43" s="5">
        <v>1.833</v>
      </c>
      <c r="T43" s="27">
        <v>3.64</v>
      </c>
      <c r="U43" s="5">
        <v>670</v>
      </c>
      <c r="V43" s="4">
        <f aca="true" t="shared" si="9" ref="V43:V55">+F43/U43</f>
        <v>0.12686567164179105</v>
      </c>
      <c r="W43" s="5">
        <v>55</v>
      </c>
      <c r="X43" s="4">
        <f>+F43/W43</f>
        <v>1.5454545454545454</v>
      </c>
      <c r="Y43" s="27">
        <v>775</v>
      </c>
      <c r="Z43" s="4">
        <f t="shared" si="8"/>
        <v>0.12903225806451613</v>
      </c>
      <c r="AA43" s="27">
        <v>213</v>
      </c>
      <c r="AB43" s="5">
        <v>1964</v>
      </c>
      <c r="AD43" s="5">
        <v>564</v>
      </c>
      <c r="AE43" s="5">
        <v>413</v>
      </c>
      <c r="AF43" s="5">
        <v>530</v>
      </c>
      <c r="AG43" s="5">
        <v>306</v>
      </c>
      <c r="AH43" s="5" t="s">
        <v>125</v>
      </c>
      <c r="AI43" s="1" t="s">
        <v>127</v>
      </c>
      <c r="AL43" s="7"/>
      <c r="AM43" s="7"/>
    </row>
    <row r="44" spans="1:39" ht="12.75">
      <c r="A44" s="1" t="s">
        <v>128</v>
      </c>
      <c r="C44" s="1" t="s">
        <v>129</v>
      </c>
      <c r="E44" s="38" t="s">
        <v>608</v>
      </c>
      <c r="F44" s="30">
        <v>80</v>
      </c>
      <c r="H44" s="4">
        <v>80</v>
      </c>
      <c r="J44" s="22">
        <f t="shared" si="7"/>
        <v>80</v>
      </c>
      <c r="K44" s="4">
        <v>80</v>
      </c>
      <c r="L44" s="4">
        <v>80</v>
      </c>
      <c r="M44" s="5">
        <v>539</v>
      </c>
      <c r="N44" s="4">
        <v>0.14842300556586271</v>
      </c>
      <c r="O44" s="5">
        <v>501</v>
      </c>
      <c r="P44" s="4">
        <f t="shared" si="2"/>
        <v>0.1596806387225549</v>
      </c>
      <c r="Q44" s="5">
        <v>3345</v>
      </c>
      <c r="R44" s="23">
        <f>(F44/M44)/(Q44/10000)</f>
        <v>0.44371601066027716</v>
      </c>
      <c r="S44" s="5">
        <v>0.308</v>
      </c>
      <c r="T44" s="27">
        <v>0.47</v>
      </c>
      <c r="U44" s="5">
        <v>76</v>
      </c>
      <c r="V44" s="4">
        <f t="shared" si="9"/>
        <v>1.0526315789473684</v>
      </c>
      <c r="W44" s="5">
        <v>12</v>
      </c>
      <c r="X44" s="4">
        <f>+F44/W44</f>
        <v>6.666666666666667</v>
      </c>
      <c r="Y44" s="27">
        <v>43</v>
      </c>
      <c r="Z44" s="4">
        <f t="shared" si="8"/>
        <v>1.8604651162790697</v>
      </c>
      <c r="AA44" s="27">
        <v>92</v>
      </c>
      <c r="AB44" s="5">
        <v>1963</v>
      </c>
      <c r="AD44" s="5">
        <v>131</v>
      </c>
      <c r="AE44" s="5">
        <v>87</v>
      </c>
      <c r="AF44" s="5">
        <v>135</v>
      </c>
      <c r="AG44" s="5">
        <v>85</v>
      </c>
      <c r="AH44" s="5" t="s">
        <v>45</v>
      </c>
      <c r="AL44" s="7"/>
      <c r="AM44" s="7"/>
    </row>
    <row r="45" spans="1:39" ht="12.75">
      <c r="A45" s="1" t="s">
        <v>130</v>
      </c>
      <c r="C45" s="1" t="s">
        <v>44</v>
      </c>
      <c r="D45" s="27" t="s">
        <v>588</v>
      </c>
      <c r="E45" s="38" t="s">
        <v>608</v>
      </c>
      <c r="F45" s="21">
        <v>318</v>
      </c>
      <c r="G45" s="4">
        <v>456</v>
      </c>
      <c r="I45" s="4">
        <v>527</v>
      </c>
      <c r="J45" s="22">
        <f t="shared" si="7"/>
        <v>527</v>
      </c>
      <c r="K45" s="4">
        <v>77</v>
      </c>
      <c r="L45" s="4">
        <v>96</v>
      </c>
      <c r="M45" s="5">
        <v>888</v>
      </c>
      <c r="N45" s="4">
        <v>0.3581081081081081</v>
      </c>
      <c r="O45" s="5">
        <v>994</v>
      </c>
      <c r="P45" s="4">
        <f t="shared" si="2"/>
        <v>0.5301810865191147</v>
      </c>
      <c r="Q45" s="5">
        <v>2623</v>
      </c>
      <c r="R45" s="23">
        <f>(F45/M45)/(Q45/10000)</f>
        <v>1.3652615635078464</v>
      </c>
      <c r="T45" s="27">
        <v>1.83</v>
      </c>
      <c r="U45" s="5">
        <v>154</v>
      </c>
      <c r="V45" s="4">
        <f t="shared" si="9"/>
        <v>2.064935064935065</v>
      </c>
      <c r="W45" s="5">
        <v>34</v>
      </c>
      <c r="X45" s="4">
        <f>+F45/W45</f>
        <v>9.352941176470589</v>
      </c>
      <c r="Y45" s="27">
        <v>298</v>
      </c>
      <c r="Z45" s="4">
        <f t="shared" si="8"/>
        <v>1.7684563758389262</v>
      </c>
      <c r="AA45" s="27">
        <v>163</v>
      </c>
      <c r="AB45" s="5">
        <v>1970</v>
      </c>
      <c r="AD45" s="5">
        <v>100</v>
      </c>
      <c r="AE45" s="5">
        <v>83</v>
      </c>
      <c r="AF45" s="5">
        <v>111</v>
      </c>
      <c r="AG45" s="5">
        <v>73</v>
      </c>
      <c r="AH45" s="5" t="s">
        <v>45</v>
      </c>
      <c r="AI45" s="1" t="s">
        <v>46</v>
      </c>
      <c r="AL45" s="7"/>
      <c r="AM45" s="7"/>
    </row>
    <row r="46" spans="1:39" ht="12.75">
      <c r="A46" s="1" t="s">
        <v>131</v>
      </c>
      <c r="C46" s="1" t="s">
        <v>44</v>
      </c>
      <c r="D46" s="27" t="s">
        <v>588</v>
      </c>
      <c r="E46" s="38" t="s">
        <v>608</v>
      </c>
      <c r="F46" s="30">
        <v>242</v>
      </c>
      <c r="G46" s="4">
        <v>400</v>
      </c>
      <c r="I46" s="4">
        <v>463</v>
      </c>
      <c r="J46" s="22">
        <f t="shared" si="7"/>
        <v>463</v>
      </c>
      <c r="K46" s="4">
        <v>45</v>
      </c>
      <c r="L46" s="4">
        <v>60</v>
      </c>
      <c r="M46" s="5">
        <v>427</v>
      </c>
      <c r="N46" s="4">
        <v>0.5667447306791569</v>
      </c>
      <c r="O46" s="5">
        <v>736</v>
      </c>
      <c r="P46" s="4">
        <f t="shared" si="2"/>
        <v>0.6290760869565217</v>
      </c>
      <c r="Q46" s="5">
        <v>2731</v>
      </c>
      <c r="R46" s="23">
        <f>(F46/M46)/(Q46/10000)</f>
        <v>2.075227867737667</v>
      </c>
      <c r="U46" s="5">
        <v>36</v>
      </c>
      <c r="V46" s="4">
        <f t="shared" si="9"/>
        <v>6.722222222222222</v>
      </c>
      <c r="W46" s="5">
        <v>11</v>
      </c>
      <c r="X46" s="4">
        <f>+F46/W46</f>
        <v>22</v>
      </c>
      <c r="Y46" s="5">
        <v>71</v>
      </c>
      <c r="Z46" s="4">
        <f t="shared" si="8"/>
        <v>6.52112676056338</v>
      </c>
      <c r="AB46" s="5">
        <v>1982</v>
      </c>
      <c r="AD46" s="5">
        <v>51</v>
      </c>
      <c r="AE46" s="5">
        <v>30</v>
      </c>
      <c r="AF46" s="5">
        <v>37</v>
      </c>
      <c r="AG46" s="5">
        <v>25</v>
      </c>
      <c r="AH46" s="5" t="s">
        <v>45</v>
      </c>
      <c r="AI46" s="1" t="s">
        <v>592</v>
      </c>
      <c r="AL46" s="7"/>
      <c r="AM46" s="7"/>
    </row>
    <row r="47" spans="1:39" ht="12.75">
      <c r="A47" s="1" t="s">
        <v>132</v>
      </c>
      <c r="C47" s="1" t="s">
        <v>133</v>
      </c>
      <c r="E47" s="38" t="s">
        <v>608</v>
      </c>
      <c r="F47" s="30">
        <v>75</v>
      </c>
      <c r="H47" s="4">
        <v>75</v>
      </c>
      <c r="J47" s="22">
        <f t="shared" si="7"/>
        <v>75</v>
      </c>
      <c r="K47" s="4">
        <v>50</v>
      </c>
      <c r="L47" s="4">
        <v>50</v>
      </c>
      <c r="M47" s="5">
        <v>504</v>
      </c>
      <c r="N47" s="4">
        <v>0.1488095238095238</v>
      </c>
      <c r="O47" s="5">
        <v>633</v>
      </c>
      <c r="P47" s="4">
        <f t="shared" si="2"/>
        <v>0.11848341232227488</v>
      </c>
      <c r="R47" s="23"/>
      <c r="U47" s="5">
        <v>2</v>
      </c>
      <c r="V47" s="4">
        <f t="shared" si="9"/>
        <v>37.5</v>
      </c>
      <c r="W47" s="5">
        <v>0</v>
      </c>
      <c r="X47" s="4"/>
      <c r="Y47" s="5">
        <v>62</v>
      </c>
      <c r="Z47" s="4">
        <f t="shared" si="8"/>
        <v>1.2096774193548387</v>
      </c>
      <c r="AB47" s="5">
        <v>1974</v>
      </c>
      <c r="AC47" s="5">
        <v>1200</v>
      </c>
      <c r="AD47" s="5">
        <v>140</v>
      </c>
      <c r="AE47" s="5">
        <v>108</v>
      </c>
      <c r="AF47" s="5">
        <v>158</v>
      </c>
      <c r="AG47" s="5">
        <v>110</v>
      </c>
      <c r="AH47" s="5" t="s">
        <v>75</v>
      </c>
      <c r="AI47" s="1" t="s">
        <v>134</v>
      </c>
      <c r="AL47" s="7"/>
      <c r="AM47" s="7"/>
    </row>
    <row r="48" spans="1:39" ht="12.75">
      <c r="A48" s="1" t="s">
        <v>135</v>
      </c>
      <c r="C48" s="1" t="s">
        <v>112</v>
      </c>
      <c r="E48" s="38" t="s">
        <v>0</v>
      </c>
      <c r="F48" s="30">
        <v>838</v>
      </c>
      <c r="I48" s="4">
        <v>1190</v>
      </c>
      <c r="J48" s="22">
        <f t="shared" si="7"/>
        <v>1190</v>
      </c>
      <c r="K48" s="4">
        <v>119</v>
      </c>
      <c r="L48" s="4">
        <v>140</v>
      </c>
      <c r="M48" s="5">
        <v>550</v>
      </c>
      <c r="N48" s="4">
        <v>1.5236363636363637</v>
      </c>
      <c r="O48" s="5">
        <v>502</v>
      </c>
      <c r="P48" s="4">
        <f t="shared" si="2"/>
        <v>2.3705179282868527</v>
      </c>
      <c r="Q48" s="5">
        <v>2905</v>
      </c>
      <c r="R48" s="23">
        <f aca="true" t="shared" si="10" ref="R48:R53">(F48/M48)/(Q48/10000)</f>
        <v>5.24487560632139</v>
      </c>
      <c r="S48" s="5">
        <v>0.998</v>
      </c>
      <c r="T48" s="27">
        <v>0.12</v>
      </c>
      <c r="U48" s="5">
        <v>20</v>
      </c>
      <c r="V48" s="4">
        <f t="shared" si="9"/>
        <v>41.9</v>
      </c>
      <c r="W48" s="5">
        <v>5</v>
      </c>
      <c r="X48" s="4">
        <f>+F48/W48</f>
        <v>167.6</v>
      </c>
      <c r="Y48" s="27">
        <v>15</v>
      </c>
      <c r="Z48" s="4">
        <f t="shared" si="8"/>
        <v>79.33333333333333</v>
      </c>
      <c r="AA48" s="27">
        <v>126</v>
      </c>
      <c r="AB48" s="5">
        <v>1962</v>
      </c>
      <c r="AD48" s="5">
        <v>141</v>
      </c>
      <c r="AE48" s="5">
        <v>58</v>
      </c>
      <c r="AF48" s="5">
        <v>145</v>
      </c>
      <c r="AG48" s="5">
        <v>51</v>
      </c>
      <c r="AH48" s="5" t="s">
        <v>110</v>
      </c>
      <c r="AL48" s="7"/>
      <c r="AM48" s="7"/>
    </row>
    <row r="49" spans="1:39" ht="12.75">
      <c r="A49" s="1" t="s">
        <v>136</v>
      </c>
      <c r="C49" s="1" t="s">
        <v>56</v>
      </c>
      <c r="E49" s="38" t="s">
        <v>0</v>
      </c>
      <c r="F49" s="30">
        <v>1170</v>
      </c>
      <c r="I49" s="4">
        <v>1522</v>
      </c>
      <c r="J49" s="22">
        <f t="shared" si="7"/>
        <v>1522</v>
      </c>
      <c r="K49" s="4">
        <v>1170</v>
      </c>
      <c r="M49" s="5">
        <v>1990</v>
      </c>
      <c r="N49" s="4">
        <v>0.5879396984924623</v>
      </c>
      <c r="O49" s="5">
        <v>1271</v>
      </c>
      <c r="P49" s="4">
        <f t="shared" si="2"/>
        <v>1.1974822974036192</v>
      </c>
      <c r="Q49" s="5">
        <v>4128</v>
      </c>
      <c r="R49" s="23">
        <f t="shared" si="10"/>
        <v>1.4242725254177866</v>
      </c>
      <c r="S49" s="5">
        <v>1.057</v>
      </c>
      <c r="T49" s="27">
        <v>2.24</v>
      </c>
      <c r="U49" s="5">
        <v>499</v>
      </c>
      <c r="V49" s="4">
        <f t="shared" si="9"/>
        <v>2.344689378757515</v>
      </c>
      <c r="W49" s="5">
        <v>148</v>
      </c>
      <c r="X49" s="4">
        <f>+F49/W49</f>
        <v>7.905405405405405</v>
      </c>
      <c r="Y49" s="36">
        <v>1176</v>
      </c>
      <c r="Z49" s="4">
        <f t="shared" si="8"/>
        <v>1.2942176870748299</v>
      </c>
      <c r="AA49" s="27">
        <v>526</v>
      </c>
      <c r="AB49" s="5">
        <v>1989</v>
      </c>
      <c r="AD49" s="5">
        <v>44</v>
      </c>
      <c r="AE49" s="5">
        <v>40</v>
      </c>
      <c r="AF49" s="5">
        <v>70</v>
      </c>
      <c r="AG49" s="5">
        <v>45</v>
      </c>
      <c r="AH49" s="5" t="s">
        <v>70</v>
      </c>
      <c r="AL49" s="7"/>
      <c r="AM49" s="7"/>
    </row>
    <row r="50" spans="1:39" ht="12.75">
      <c r="A50" s="1" t="s">
        <v>137</v>
      </c>
      <c r="C50" s="1" t="s">
        <v>138</v>
      </c>
      <c r="E50" s="38" t="s">
        <v>0</v>
      </c>
      <c r="F50" s="21">
        <v>650</v>
      </c>
      <c r="H50" s="4">
        <v>895</v>
      </c>
      <c r="I50" s="4">
        <v>1011</v>
      </c>
      <c r="J50" s="22">
        <f t="shared" si="7"/>
        <v>1011</v>
      </c>
      <c r="K50" s="4">
        <v>95</v>
      </c>
      <c r="M50" s="5">
        <v>448</v>
      </c>
      <c r="N50" s="4">
        <v>1.4508928571428572</v>
      </c>
      <c r="O50" s="5">
        <v>445</v>
      </c>
      <c r="P50" s="4">
        <f t="shared" si="2"/>
        <v>2.2719101123595506</v>
      </c>
      <c r="Q50" s="5">
        <v>2418</v>
      </c>
      <c r="R50" s="23">
        <f t="shared" si="10"/>
        <v>6.000384024577573</v>
      </c>
      <c r="U50" s="5">
        <v>85</v>
      </c>
      <c r="V50" s="4">
        <f t="shared" si="9"/>
        <v>7.647058823529412</v>
      </c>
      <c r="W50" s="5">
        <v>8</v>
      </c>
      <c r="X50" s="4">
        <f>+F50/W50</f>
        <v>81.25</v>
      </c>
      <c r="Y50" s="5">
        <v>201</v>
      </c>
      <c r="Z50" s="4">
        <f t="shared" si="8"/>
        <v>5.029850746268656</v>
      </c>
      <c r="AB50" s="5">
        <v>1981</v>
      </c>
      <c r="AC50" s="5" t="s">
        <v>139</v>
      </c>
      <c r="AD50" s="5">
        <v>60</v>
      </c>
      <c r="AE50" s="5">
        <v>49</v>
      </c>
      <c r="AF50" s="5">
        <v>73</v>
      </c>
      <c r="AG50" s="5">
        <v>50</v>
      </c>
      <c r="AH50" s="5" t="s">
        <v>140</v>
      </c>
      <c r="AL50" s="7"/>
      <c r="AM50" s="7"/>
    </row>
    <row r="51" spans="1:39" ht="12.75">
      <c r="A51" s="1" t="s">
        <v>141</v>
      </c>
      <c r="C51" s="1" t="s">
        <v>142</v>
      </c>
      <c r="E51" s="38" t="s">
        <v>608</v>
      </c>
      <c r="F51" s="30">
        <v>280</v>
      </c>
      <c r="G51" s="4">
        <v>408</v>
      </c>
      <c r="H51" s="4">
        <v>412</v>
      </c>
      <c r="I51" s="4">
        <v>475</v>
      </c>
      <c r="J51" s="22">
        <f t="shared" si="7"/>
        <v>475</v>
      </c>
      <c r="K51" s="4">
        <v>120</v>
      </c>
      <c r="L51" s="4">
        <v>153</v>
      </c>
      <c r="M51" s="5">
        <v>899</v>
      </c>
      <c r="N51" s="4">
        <v>0.3114571746384872</v>
      </c>
      <c r="O51" s="5">
        <v>1204</v>
      </c>
      <c r="P51" s="4">
        <f t="shared" si="2"/>
        <v>0.3945182724252492</v>
      </c>
      <c r="Q51" s="5">
        <v>2948</v>
      </c>
      <c r="R51" s="23">
        <f t="shared" si="10"/>
        <v>1.0565033061007028</v>
      </c>
      <c r="S51" s="5">
        <v>0.4</v>
      </c>
      <c r="T51" s="27">
        <v>1.11</v>
      </c>
      <c r="U51" s="5">
        <v>390</v>
      </c>
      <c r="V51" s="4">
        <f t="shared" si="9"/>
        <v>0.717948717948718</v>
      </c>
      <c r="W51" s="5">
        <v>48</v>
      </c>
      <c r="X51" s="4">
        <f>+F51/W51</f>
        <v>5.833333333333333</v>
      </c>
      <c r="Y51" s="27">
        <v>320</v>
      </c>
      <c r="Z51" s="4">
        <f t="shared" si="8"/>
        <v>1.484375</v>
      </c>
      <c r="AA51" s="27">
        <v>288</v>
      </c>
      <c r="AB51" s="5">
        <v>1985</v>
      </c>
      <c r="AD51" s="5">
        <v>70</v>
      </c>
      <c r="AE51" s="5">
        <v>65</v>
      </c>
      <c r="AF51" s="5">
        <v>81</v>
      </c>
      <c r="AG51" s="5">
        <v>66</v>
      </c>
      <c r="AH51" s="5" t="s">
        <v>140</v>
      </c>
      <c r="AL51" s="7"/>
      <c r="AM51" s="7"/>
    </row>
    <row r="52" spans="1:39" ht="12.75">
      <c r="A52" s="1" t="s">
        <v>143</v>
      </c>
      <c r="C52" s="1" t="s">
        <v>44</v>
      </c>
      <c r="D52" s="27" t="s">
        <v>588</v>
      </c>
      <c r="E52" s="38" t="s">
        <v>608</v>
      </c>
      <c r="F52" s="30">
        <v>178</v>
      </c>
      <c r="G52" s="4">
        <v>475</v>
      </c>
      <c r="I52" s="4">
        <v>550</v>
      </c>
      <c r="J52" s="22">
        <f t="shared" si="7"/>
        <v>550</v>
      </c>
      <c r="K52" s="4">
        <v>59</v>
      </c>
      <c r="L52" s="4">
        <v>59</v>
      </c>
      <c r="M52" s="5">
        <v>1482</v>
      </c>
      <c r="N52" s="4">
        <v>0.12010796221322537</v>
      </c>
      <c r="O52" s="5">
        <v>1920</v>
      </c>
      <c r="P52" s="4">
        <f t="shared" si="2"/>
        <v>0.2864583333333333</v>
      </c>
      <c r="Q52" s="5">
        <v>2992</v>
      </c>
      <c r="R52" s="23">
        <f t="shared" si="10"/>
        <v>0.4014303549907265</v>
      </c>
      <c r="S52" s="5">
        <v>2.072</v>
      </c>
      <c r="T52" s="27">
        <v>3.87</v>
      </c>
      <c r="U52" s="5">
        <v>7943</v>
      </c>
      <c r="V52" s="4">
        <f t="shared" si="9"/>
        <v>0.022409668890847285</v>
      </c>
      <c r="W52" s="5">
        <v>230</v>
      </c>
      <c r="X52" s="4">
        <f>+F52/W52</f>
        <v>0.7739130434782608</v>
      </c>
      <c r="Y52" s="36">
        <v>1180</v>
      </c>
      <c r="Z52" s="4">
        <f t="shared" si="8"/>
        <v>0.4661016949152542</v>
      </c>
      <c r="AA52" s="27">
        <v>305</v>
      </c>
      <c r="AB52" s="5">
        <v>1932</v>
      </c>
      <c r="AC52" s="5">
        <v>6000</v>
      </c>
      <c r="AD52" s="5">
        <v>492</v>
      </c>
      <c r="AE52" s="5">
        <v>346</v>
      </c>
      <c r="AF52" s="5">
        <v>510</v>
      </c>
      <c r="AG52" s="5">
        <v>326</v>
      </c>
      <c r="AH52" s="5" t="s">
        <v>75</v>
      </c>
      <c r="AI52" s="1" t="s">
        <v>593</v>
      </c>
      <c r="AL52" s="7"/>
      <c r="AM52" s="7"/>
    </row>
    <row r="53" spans="1:39" ht="12.75">
      <c r="A53" s="1" t="s">
        <v>144</v>
      </c>
      <c r="C53" s="1" t="s">
        <v>44</v>
      </c>
      <c r="D53" s="27" t="s">
        <v>606</v>
      </c>
      <c r="E53" s="38" t="s">
        <v>0</v>
      </c>
      <c r="F53" s="30">
        <v>122</v>
      </c>
      <c r="G53" s="4">
        <v>212</v>
      </c>
      <c r="I53" s="4">
        <v>212</v>
      </c>
      <c r="J53" s="22">
        <f t="shared" si="7"/>
        <v>212</v>
      </c>
      <c r="K53" s="4">
        <v>38</v>
      </c>
      <c r="L53" s="4">
        <v>49</v>
      </c>
      <c r="M53" s="5">
        <v>240</v>
      </c>
      <c r="N53" s="4">
        <v>0.5083333333333333</v>
      </c>
      <c r="O53" s="5">
        <v>240</v>
      </c>
      <c r="P53" s="4">
        <f t="shared" si="2"/>
        <v>0.8833333333333333</v>
      </c>
      <c r="Q53" s="5">
        <v>4472</v>
      </c>
      <c r="R53" s="23">
        <f t="shared" si="10"/>
        <v>1.1367024448419798</v>
      </c>
      <c r="U53" s="5">
        <v>4</v>
      </c>
      <c r="V53" s="4">
        <f t="shared" si="9"/>
        <v>30.5</v>
      </c>
      <c r="W53" s="5">
        <v>0</v>
      </c>
      <c r="Y53" s="5">
        <v>8</v>
      </c>
      <c r="Z53" s="4">
        <f t="shared" si="8"/>
        <v>26.5</v>
      </c>
      <c r="AB53" s="5">
        <v>1980</v>
      </c>
      <c r="AD53" s="5">
        <v>20</v>
      </c>
      <c r="AE53" s="5">
        <v>13</v>
      </c>
      <c r="AF53" s="5">
        <v>13</v>
      </c>
      <c r="AG53" s="5">
        <v>11</v>
      </c>
      <c r="AH53" s="5" t="s">
        <v>94</v>
      </c>
      <c r="AI53" s="1" t="s">
        <v>46</v>
      </c>
      <c r="AL53" s="7"/>
      <c r="AM53" s="7"/>
    </row>
    <row r="54" spans="1:35" ht="12.75">
      <c r="A54" s="1" t="s">
        <v>147</v>
      </c>
      <c r="C54" s="1" t="s">
        <v>148</v>
      </c>
      <c r="E54" s="38" t="s">
        <v>608</v>
      </c>
      <c r="F54" s="21">
        <v>44</v>
      </c>
      <c r="H54" s="4">
        <v>250</v>
      </c>
      <c r="J54" s="22">
        <f aca="true" t="shared" si="11" ref="J54:J85">MAX(G54:I54)</f>
        <v>250</v>
      </c>
      <c r="K54" s="4">
        <v>22</v>
      </c>
      <c r="L54" s="4">
        <v>120</v>
      </c>
      <c r="M54" s="5">
        <v>250</v>
      </c>
      <c r="N54" s="4">
        <v>0.176</v>
      </c>
      <c r="O54" s="5">
        <v>334</v>
      </c>
      <c r="P54" s="4">
        <f aca="true" t="shared" si="12" ref="P54:P65">+J54/O54</f>
        <v>0.7485029940119761</v>
      </c>
      <c r="Q54" s="5">
        <v>3285</v>
      </c>
      <c r="R54" s="23">
        <f>(F54/M54)/(Q54/10000)</f>
        <v>0.5357686453576864</v>
      </c>
      <c r="U54" s="5">
        <v>8</v>
      </c>
      <c r="V54" s="4">
        <f t="shared" si="9"/>
        <v>5.5</v>
      </c>
      <c r="W54" s="5">
        <v>0</v>
      </c>
      <c r="X54" s="22" t="s">
        <v>6</v>
      </c>
      <c r="Y54" s="5">
        <v>0</v>
      </c>
      <c r="Z54" s="4" t="s">
        <v>50</v>
      </c>
      <c r="AB54" s="5">
        <v>1971</v>
      </c>
      <c r="AD54" s="5">
        <v>9</v>
      </c>
      <c r="AE54" s="5">
        <v>3</v>
      </c>
      <c r="AF54" s="5">
        <v>13</v>
      </c>
      <c r="AG54" s="5">
        <v>5</v>
      </c>
      <c r="AH54" s="5" t="s">
        <v>75</v>
      </c>
      <c r="AI54" s="1" t="s">
        <v>149</v>
      </c>
    </row>
    <row r="55" spans="1:34" ht="12.75">
      <c r="A55" s="1" t="s">
        <v>150</v>
      </c>
      <c r="C55" s="1" t="s">
        <v>151</v>
      </c>
      <c r="E55" s="38" t="s">
        <v>0</v>
      </c>
      <c r="F55" s="30">
        <v>384</v>
      </c>
      <c r="I55" s="4">
        <v>587</v>
      </c>
      <c r="J55" s="22">
        <f t="shared" si="11"/>
        <v>587</v>
      </c>
      <c r="K55" s="4">
        <v>78</v>
      </c>
      <c r="L55" s="4">
        <v>87</v>
      </c>
      <c r="M55" s="5">
        <v>600</v>
      </c>
      <c r="N55" s="4">
        <v>0.64</v>
      </c>
      <c r="O55" s="5">
        <v>631</v>
      </c>
      <c r="P55" s="4">
        <f t="shared" si="12"/>
        <v>0.93026941362916</v>
      </c>
      <c r="R55" s="23"/>
      <c r="S55" s="5">
        <v>0.225</v>
      </c>
      <c r="T55" s="27">
        <v>0.9</v>
      </c>
      <c r="U55" s="5">
        <v>74</v>
      </c>
      <c r="V55" s="4">
        <f t="shared" si="9"/>
        <v>5.1891891891891895</v>
      </c>
      <c r="W55" s="5">
        <v>9</v>
      </c>
      <c r="X55" s="4">
        <f>+F55/W55</f>
        <v>42.666666666666664</v>
      </c>
      <c r="Y55" s="27">
        <v>95</v>
      </c>
      <c r="Z55" s="4">
        <f>+J55/Y55</f>
        <v>6.178947368421053</v>
      </c>
      <c r="AA55" s="27">
        <v>106</v>
      </c>
      <c r="AB55" s="5">
        <v>1998</v>
      </c>
      <c r="AD55" s="5">
        <v>85</v>
      </c>
      <c r="AE55" s="5">
        <v>53</v>
      </c>
      <c r="AF55" s="5">
        <v>93</v>
      </c>
      <c r="AG55" s="5">
        <v>50</v>
      </c>
      <c r="AH55" s="5" t="s">
        <v>60</v>
      </c>
    </row>
    <row r="56" spans="1:34" ht="12.75">
      <c r="A56" s="29" t="s">
        <v>152</v>
      </c>
      <c r="B56" s="29"/>
      <c r="C56" s="29" t="s">
        <v>62</v>
      </c>
      <c r="E56" s="38" t="s">
        <v>0</v>
      </c>
      <c r="F56" s="30"/>
      <c r="I56" s="4">
        <v>507</v>
      </c>
      <c r="J56" s="22">
        <f t="shared" si="11"/>
        <v>507</v>
      </c>
      <c r="O56" s="5">
        <v>448</v>
      </c>
      <c r="P56" s="4">
        <f t="shared" si="12"/>
        <v>1.1316964285714286</v>
      </c>
      <c r="R56" s="23"/>
      <c r="T56" s="35"/>
      <c r="V56" s="4"/>
      <c r="X56" s="4"/>
      <c r="Y56" s="5">
        <v>0</v>
      </c>
      <c r="Z56" s="4" t="s">
        <v>50</v>
      </c>
      <c r="AA56" s="35"/>
      <c r="AB56" s="5">
        <v>1963</v>
      </c>
      <c r="AH56" s="5" t="s">
        <v>75</v>
      </c>
    </row>
    <row r="57" spans="1:35" ht="12.75">
      <c r="A57" s="7" t="s">
        <v>153</v>
      </c>
      <c r="C57" s="1" t="s">
        <v>80</v>
      </c>
      <c r="E57" s="38" t="s">
        <v>0</v>
      </c>
      <c r="F57" s="30">
        <v>226</v>
      </c>
      <c r="G57" s="4">
        <v>389</v>
      </c>
      <c r="H57" s="4">
        <v>389</v>
      </c>
      <c r="I57" s="4">
        <f>H57*1.2</f>
        <v>466.79999999999995</v>
      </c>
      <c r="J57" s="22">
        <f t="shared" si="11"/>
        <v>466.79999999999995</v>
      </c>
      <c r="K57" s="4">
        <v>226</v>
      </c>
      <c r="L57" s="4">
        <v>78</v>
      </c>
      <c r="M57" s="5">
        <v>243</v>
      </c>
      <c r="N57" s="4">
        <v>0.9300411522633745</v>
      </c>
      <c r="O57" s="5">
        <v>198</v>
      </c>
      <c r="P57" s="4">
        <f t="shared" si="12"/>
        <v>2.3575757575757574</v>
      </c>
      <c r="Q57" s="5">
        <v>3010</v>
      </c>
      <c r="R57" s="23">
        <f>(F57/M57)/(Q57/10000)</f>
        <v>3.0898377151607126</v>
      </c>
      <c r="S57" s="5">
        <v>0.227</v>
      </c>
      <c r="U57" s="5">
        <v>28</v>
      </c>
      <c r="V57" s="4">
        <f aca="true" t="shared" si="13" ref="V57:V67">+F57/U57</f>
        <v>8.071428571428571</v>
      </c>
      <c r="W57" s="5">
        <v>5</v>
      </c>
      <c r="X57" s="4">
        <f aca="true" t="shared" si="14" ref="X57:X67">+F57/W57</f>
        <v>45.2</v>
      </c>
      <c r="Y57" s="5">
        <v>30</v>
      </c>
      <c r="Z57" s="4">
        <f aca="true" t="shared" si="15" ref="Z57:Z65">+J57/Y57</f>
        <v>15.559999999999999</v>
      </c>
      <c r="AB57" s="5">
        <v>1987</v>
      </c>
      <c r="AC57" s="5">
        <v>800</v>
      </c>
      <c r="AD57" s="5">
        <v>98</v>
      </c>
      <c r="AE57" s="5">
        <v>46</v>
      </c>
      <c r="AF57" s="5">
        <v>91</v>
      </c>
      <c r="AG57" s="5">
        <v>36</v>
      </c>
      <c r="AH57" s="5" t="s">
        <v>110</v>
      </c>
      <c r="AI57" s="1" t="s">
        <v>154</v>
      </c>
    </row>
    <row r="58" spans="1:34" ht="12.75">
      <c r="A58" s="1" t="s">
        <v>155</v>
      </c>
      <c r="C58" s="1" t="s">
        <v>156</v>
      </c>
      <c r="E58" s="38" t="s">
        <v>608</v>
      </c>
      <c r="F58" s="30">
        <v>128</v>
      </c>
      <c r="G58" s="4">
        <v>196</v>
      </c>
      <c r="I58" s="4">
        <v>218</v>
      </c>
      <c r="J58" s="22">
        <f t="shared" si="11"/>
        <v>218</v>
      </c>
      <c r="K58" s="4">
        <v>42</v>
      </c>
      <c r="L58" s="4">
        <v>50</v>
      </c>
      <c r="M58" s="5">
        <v>889</v>
      </c>
      <c r="N58" s="4">
        <v>0.1439820022497188</v>
      </c>
      <c r="O58" s="5">
        <v>1007</v>
      </c>
      <c r="P58" s="4">
        <f t="shared" si="12"/>
        <v>0.21648460774577954</v>
      </c>
      <c r="Q58" s="5">
        <v>2700</v>
      </c>
      <c r="R58" s="23">
        <f>(F58/M58)/(Q58/10000)</f>
        <v>0.5332666749989585</v>
      </c>
      <c r="S58" s="5">
        <v>0.493</v>
      </c>
      <c r="T58" s="27">
        <v>1.55</v>
      </c>
      <c r="U58" s="5">
        <v>597</v>
      </c>
      <c r="V58" s="4">
        <f t="shared" si="13"/>
        <v>0.21440536013400335</v>
      </c>
      <c r="W58" s="5">
        <v>33</v>
      </c>
      <c r="X58" s="4">
        <f t="shared" si="14"/>
        <v>3.878787878787879</v>
      </c>
      <c r="Y58" s="27">
        <v>271</v>
      </c>
      <c r="Z58" s="4">
        <f t="shared" si="15"/>
        <v>0.8044280442804428</v>
      </c>
      <c r="AA58" s="27">
        <v>175</v>
      </c>
      <c r="AB58" s="5">
        <v>1952</v>
      </c>
      <c r="AC58" s="5">
        <v>4000</v>
      </c>
      <c r="AD58" s="5">
        <v>736</v>
      </c>
      <c r="AE58" s="5">
        <v>515</v>
      </c>
      <c r="AF58" s="5">
        <v>681</v>
      </c>
      <c r="AG58" s="5">
        <v>439</v>
      </c>
      <c r="AH58" s="5" t="s">
        <v>45</v>
      </c>
    </row>
    <row r="59" spans="1:34" ht="12.75">
      <c r="A59" s="1" t="s">
        <v>157</v>
      </c>
      <c r="C59" s="1" t="s">
        <v>151</v>
      </c>
      <c r="E59" s="38" t="s">
        <v>0</v>
      </c>
      <c r="F59" s="21">
        <v>284</v>
      </c>
      <c r="I59" s="4">
        <v>486</v>
      </c>
      <c r="J59" s="22">
        <f t="shared" si="11"/>
        <v>486</v>
      </c>
      <c r="K59" s="4">
        <v>146</v>
      </c>
      <c r="L59" s="4">
        <v>94</v>
      </c>
      <c r="M59" s="5">
        <v>385</v>
      </c>
      <c r="N59" s="4">
        <v>0.7376623376623377</v>
      </c>
      <c r="O59" s="5">
        <v>398</v>
      </c>
      <c r="P59" s="4">
        <f t="shared" si="12"/>
        <v>1.221105527638191</v>
      </c>
      <c r="Q59" s="5">
        <v>3318</v>
      </c>
      <c r="R59" s="23">
        <f>(F59/M59)/(Q59/10000)</f>
        <v>2.223213796450686</v>
      </c>
      <c r="T59" s="27">
        <v>1.08</v>
      </c>
      <c r="U59" s="5">
        <v>47</v>
      </c>
      <c r="V59" s="4">
        <f t="shared" si="13"/>
        <v>6.042553191489362</v>
      </c>
      <c r="W59" s="5">
        <v>1</v>
      </c>
      <c r="X59" s="4">
        <f t="shared" si="14"/>
        <v>284</v>
      </c>
      <c r="Y59" s="27">
        <v>158</v>
      </c>
      <c r="Z59" s="4">
        <f t="shared" si="15"/>
        <v>3.0759493670886076</v>
      </c>
      <c r="AA59" s="27">
        <v>146</v>
      </c>
      <c r="AB59" s="5">
        <v>1987</v>
      </c>
      <c r="AD59" s="5">
        <v>138</v>
      </c>
      <c r="AE59" s="5">
        <v>110</v>
      </c>
      <c r="AF59" s="5">
        <v>132</v>
      </c>
      <c r="AG59" s="5">
        <v>101</v>
      </c>
      <c r="AH59" s="5" t="s">
        <v>45</v>
      </c>
    </row>
    <row r="60" spans="1:35" ht="12.75">
      <c r="A60" s="1" t="s">
        <v>158</v>
      </c>
      <c r="C60" s="1" t="s">
        <v>44</v>
      </c>
      <c r="D60" s="27" t="s">
        <v>588</v>
      </c>
      <c r="E60" s="38" t="s">
        <v>608</v>
      </c>
      <c r="F60" s="30">
        <v>163</v>
      </c>
      <c r="G60" s="4">
        <v>249</v>
      </c>
      <c r="I60" s="4">
        <v>289</v>
      </c>
      <c r="J60" s="22">
        <f t="shared" si="11"/>
        <v>289</v>
      </c>
      <c r="K60" s="4">
        <v>72</v>
      </c>
      <c r="L60" s="4">
        <v>39</v>
      </c>
      <c r="M60" s="5">
        <v>846</v>
      </c>
      <c r="N60" s="4">
        <v>0.19267139479905437</v>
      </c>
      <c r="O60" s="5">
        <v>594</v>
      </c>
      <c r="P60" s="4">
        <f t="shared" si="12"/>
        <v>0.48653198653198654</v>
      </c>
      <c r="Q60" s="5">
        <v>3570</v>
      </c>
      <c r="R60" s="23">
        <f>(F60/M60)/(Q60/10000)</f>
        <v>0.5396957837508526</v>
      </c>
      <c r="S60" s="5">
        <v>1.127</v>
      </c>
      <c r="T60" s="27">
        <v>1.23</v>
      </c>
      <c r="U60" s="5">
        <v>545</v>
      </c>
      <c r="V60" s="4">
        <f t="shared" si="13"/>
        <v>0.29908256880733947</v>
      </c>
      <c r="W60" s="5">
        <v>71</v>
      </c>
      <c r="X60" s="4">
        <f t="shared" si="14"/>
        <v>2.295774647887324</v>
      </c>
      <c r="Y60" s="27">
        <v>142</v>
      </c>
      <c r="Z60" s="4">
        <f t="shared" si="15"/>
        <v>2.035211267605634</v>
      </c>
      <c r="AA60" s="27">
        <v>115</v>
      </c>
      <c r="AB60" s="5">
        <v>1947</v>
      </c>
      <c r="AC60" s="5">
        <v>4000</v>
      </c>
      <c r="AD60" s="5">
        <v>540</v>
      </c>
      <c r="AE60" s="5">
        <v>390</v>
      </c>
      <c r="AF60" s="5">
        <v>561</v>
      </c>
      <c r="AG60" s="5">
        <v>356</v>
      </c>
      <c r="AH60" s="5" t="s">
        <v>83</v>
      </c>
      <c r="AI60" s="1" t="s">
        <v>159</v>
      </c>
    </row>
    <row r="61" spans="1:34" ht="12.75">
      <c r="A61" s="1" t="s">
        <v>160</v>
      </c>
      <c r="C61" s="1" t="s">
        <v>56</v>
      </c>
      <c r="E61" s="38" t="s">
        <v>0</v>
      </c>
      <c r="F61" s="30">
        <v>535</v>
      </c>
      <c r="I61" s="4">
        <v>804</v>
      </c>
      <c r="J61" s="22">
        <f t="shared" si="11"/>
        <v>804</v>
      </c>
      <c r="K61" s="4">
        <v>179</v>
      </c>
      <c r="L61" s="4">
        <v>50</v>
      </c>
      <c r="M61" s="5">
        <v>632</v>
      </c>
      <c r="N61" s="4">
        <v>0.8465189873417721</v>
      </c>
      <c r="O61" s="5">
        <v>1195</v>
      </c>
      <c r="P61" s="4">
        <f t="shared" si="12"/>
        <v>0.6728033472803348</v>
      </c>
      <c r="Q61" s="5">
        <v>2880</v>
      </c>
      <c r="R61" s="23">
        <f>(F61/M61)/(Q61/10000)</f>
        <v>2.9393020393811535</v>
      </c>
      <c r="S61" s="5">
        <v>0.204</v>
      </c>
      <c r="T61" s="27">
        <v>0.74</v>
      </c>
      <c r="U61" s="5">
        <v>89</v>
      </c>
      <c r="V61" s="4">
        <f t="shared" si="13"/>
        <v>6.01123595505618</v>
      </c>
      <c r="W61" s="5">
        <v>10</v>
      </c>
      <c r="X61" s="4">
        <f t="shared" si="14"/>
        <v>53.5</v>
      </c>
      <c r="Y61" s="27">
        <v>131</v>
      </c>
      <c r="Z61" s="4">
        <f t="shared" si="15"/>
        <v>6.137404580152672</v>
      </c>
      <c r="AA61" s="27">
        <v>177</v>
      </c>
      <c r="AB61" s="5">
        <v>1983</v>
      </c>
      <c r="AD61" s="5">
        <v>29</v>
      </c>
      <c r="AE61" s="5">
        <v>21</v>
      </c>
      <c r="AF61" s="5">
        <v>33</v>
      </c>
      <c r="AG61" s="5">
        <v>18</v>
      </c>
      <c r="AH61" s="5" t="s">
        <v>75</v>
      </c>
    </row>
    <row r="62" spans="1:35" ht="12.75">
      <c r="A62" s="1" t="s">
        <v>161</v>
      </c>
      <c r="C62" s="1" t="s">
        <v>44</v>
      </c>
      <c r="D62" s="27" t="s">
        <v>605</v>
      </c>
      <c r="E62" s="38" t="s">
        <v>608</v>
      </c>
      <c r="F62" s="30">
        <v>120</v>
      </c>
      <c r="G62" s="4">
        <v>200</v>
      </c>
      <c r="I62" s="4">
        <v>232</v>
      </c>
      <c r="J62" s="22">
        <f t="shared" si="11"/>
        <v>232</v>
      </c>
      <c r="K62" s="4">
        <v>30</v>
      </c>
      <c r="L62" s="4">
        <v>44</v>
      </c>
      <c r="M62" s="5">
        <v>429</v>
      </c>
      <c r="N62" s="4">
        <v>0.27972027972027974</v>
      </c>
      <c r="O62" s="5">
        <v>410</v>
      </c>
      <c r="P62" s="4">
        <f t="shared" si="12"/>
        <v>0.5658536585365853</v>
      </c>
      <c r="R62" s="23"/>
      <c r="U62" s="5">
        <v>18</v>
      </c>
      <c r="V62" s="4">
        <f t="shared" si="13"/>
        <v>6.666666666666667</v>
      </c>
      <c r="W62" s="5">
        <v>5</v>
      </c>
      <c r="X62" s="4">
        <f t="shared" si="14"/>
        <v>24</v>
      </c>
      <c r="Y62" s="5">
        <v>32</v>
      </c>
      <c r="Z62" s="4">
        <f t="shared" si="15"/>
        <v>7.25</v>
      </c>
      <c r="AB62" s="5">
        <v>1971</v>
      </c>
      <c r="AC62" s="5">
        <v>2000</v>
      </c>
      <c r="AD62" s="5">
        <v>9</v>
      </c>
      <c r="AE62" s="5">
        <v>9</v>
      </c>
      <c r="AF62" s="5">
        <v>11</v>
      </c>
      <c r="AG62" s="5">
        <v>7</v>
      </c>
      <c r="AH62" s="5" t="s">
        <v>75</v>
      </c>
      <c r="AI62" s="1" t="s">
        <v>46</v>
      </c>
    </row>
    <row r="63" spans="1:35" ht="12.75">
      <c r="A63" s="1" t="s">
        <v>163</v>
      </c>
      <c r="C63" s="1" t="s">
        <v>44</v>
      </c>
      <c r="D63" s="27" t="s">
        <v>44</v>
      </c>
      <c r="E63" s="38" t="s">
        <v>0</v>
      </c>
      <c r="F63" s="30">
        <v>170</v>
      </c>
      <c r="G63" s="4">
        <v>314</v>
      </c>
      <c r="I63" s="4">
        <v>364</v>
      </c>
      <c r="J63" s="22">
        <f t="shared" si="11"/>
        <v>364</v>
      </c>
      <c r="K63" s="4">
        <v>50</v>
      </c>
      <c r="L63" s="4">
        <v>59</v>
      </c>
      <c r="M63" s="5">
        <v>440</v>
      </c>
      <c r="N63" s="4">
        <v>0.38636363636363635</v>
      </c>
      <c r="O63" s="5">
        <v>613</v>
      </c>
      <c r="P63" s="4">
        <f t="shared" si="12"/>
        <v>0.5938009787928222</v>
      </c>
      <c r="Q63" s="5">
        <v>2856</v>
      </c>
      <c r="R63" s="23">
        <f>(F63/M63)/(Q63/10000)</f>
        <v>1.3528138528138527</v>
      </c>
      <c r="U63" s="5">
        <v>179</v>
      </c>
      <c r="V63" s="4">
        <f t="shared" si="13"/>
        <v>0.9497206703910615</v>
      </c>
      <c r="W63" s="5">
        <v>32</v>
      </c>
      <c r="X63" s="4">
        <f t="shared" si="14"/>
        <v>5.3125</v>
      </c>
      <c r="Y63" s="5">
        <v>312</v>
      </c>
      <c r="Z63" s="4">
        <f t="shared" si="15"/>
        <v>1.1666666666666667</v>
      </c>
      <c r="AB63" s="5">
        <v>1985</v>
      </c>
      <c r="AD63" s="5">
        <v>65</v>
      </c>
      <c r="AE63" s="5">
        <v>56</v>
      </c>
      <c r="AF63" s="5">
        <v>78</v>
      </c>
      <c r="AG63" s="5">
        <v>57</v>
      </c>
      <c r="AH63" s="5" t="s">
        <v>94</v>
      </c>
      <c r="AI63" s="1" t="s">
        <v>46</v>
      </c>
    </row>
    <row r="64" spans="1:35" ht="12.75">
      <c r="A64" s="1" t="s">
        <v>164</v>
      </c>
      <c r="C64" s="1" t="s">
        <v>44</v>
      </c>
      <c r="D64" s="27" t="s">
        <v>588</v>
      </c>
      <c r="E64" s="38" t="s">
        <v>608</v>
      </c>
      <c r="F64" s="30">
        <v>50</v>
      </c>
      <c r="G64" s="4">
        <v>138</v>
      </c>
      <c r="I64" s="4">
        <v>160</v>
      </c>
      <c r="J64" s="22">
        <f t="shared" si="11"/>
        <v>160</v>
      </c>
      <c r="K64" s="4">
        <v>50</v>
      </c>
      <c r="L64" s="4">
        <v>90</v>
      </c>
      <c r="M64" s="5">
        <v>421</v>
      </c>
      <c r="N64" s="4">
        <v>0.1187648456057007</v>
      </c>
      <c r="O64" s="5">
        <v>490</v>
      </c>
      <c r="P64" s="4">
        <f t="shared" si="12"/>
        <v>0.32653061224489793</v>
      </c>
      <c r="Q64" s="5">
        <v>4320</v>
      </c>
      <c r="R64" s="23">
        <f>(F64/M64)/(Q64/10000)</f>
        <v>0.27491862408727014</v>
      </c>
      <c r="S64" s="5">
        <v>0.309</v>
      </c>
      <c r="T64" s="27">
        <v>0.68</v>
      </c>
      <c r="U64" s="5">
        <v>188</v>
      </c>
      <c r="V64" s="4">
        <f t="shared" si="13"/>
        <v>0.26595744680851063</v>
      </c>
      <c r="W64" s="5">
        <v>17</v>
      </c>
      <c r="X64" s="4">
        <f t="shared" si="14"/>
        <v>2.9411764705882355</v>
      </c>
      <c r="Y64" s="27">
        <v>100</v>
      </c>
      <c r="Z64" s="4">
        <f t="shared" si="15"/>
        <v>1.6</v>
      </c>
      <c r="AA64" s="27">
        <v>146</v>
      </c>
      <c r="AB64" s="5">
        <v>1925</v>
      </c>
      <c r="AC64" s="5">
        <v>3500</v>
      </c>
      <c r="AD64" s="5">
        <v>292</v>
      </c>
      <c r="AE64" s="5">
        <v>183</v>
      </c>
      <c r="AF64" s="5">
        <v>288</v>
      </c>
      <c r="AG64" s="5">
        <v>146</v>
      </c>
      <c r="AH64" s="5" t="s">
        <v>75</v>
      </c>
      <c r="AI64" s="1" t="s">
        <v>165</v>
      </c>
    </row>
    <row r="65" spans="1:34" ht="12.75">
      <c r="A65" s="1" t="s">
        <v>166</v>
      </c>
      <c r="C65" s="1" t="s">
        <v>56</v>
      </c>
      <c r="E65" s="38" t="s">
        <v>0</v>
      </c>
      <c r="F65" s="30">
        <v>253</v>
      </c>
      <c r="I65" s="4">
        <v>288</v>
      </c>
      <c r="J65" s="22">
        <f t="shared" si="11"/>
        <v>288</v>
      </c>
      <c r="K65" s="4">
        <v>253</v>
      </c>
      <c r="M65" s="5">
        <v>380</v>
      </c>
      <c r="N65" s="4">
        <v>0.6657894736842105</v>
      </c>
      <c r="O65" s="5">
        <v>429</v>
      </c>
      <c r="P65" s="4">
        <f t="shared" si="12"/>
        <v>0.6713286713286714</v>
      </c>
      <c r="R65" s="23"/>
      <c r="U65" s="5">
        <v>16</v>
      </c>
      <c r="V65" s="4">
        <f t="shared" si="13"/>
        <v>15.8125</v>
      </c>
      <c r="W65" s="5">
        <v>10</v>
      </c>
      <c r="X65" s="4">
        <f t="shared" si="14"/>
        <v>25.3</v>
      </c>
      <c r="Y65" s="5">
        <v>3</v>
      </c>
      <c r="Z65" s="4">
        <f t="shared" si="15"/>
        <v>96</v>
      </c>
      <c r="AB65" s="5">
        <v>1977</v>
      </c>
      <c r="AD65" s="5">
        <v>25</v>
      </c>
      <c r="AE65" s="5">
        <v>2</v>
      </c>
      <c r="AF65" s="5">
        <v>22</v>
      </c>
      <c r="AG65" s="5">
        <v>16</v>
      </c>
      <c r="AH65" s="5" t="s">
        <v>110</v>
      </c>
    </row>
    <row r="66" spans="1:34" ht="12.75">
      <c r="A66" s="1" t="s">
        <v>169</v>
      </c>
      <c r="C66" s="1" t="s">
        <v>62</v>
      </c>
      <c r="E66" s="38" t="s">
        <v>0</v>
      </c>
      <c r="F66" s="30">
        <v>899</v>
      </c>
      <c r="I66" s="4">
        <v>1060</v>
      </c>
      <c r="J66" s="22">
        <f t="shared" si="11"/>
        <v>1060</v>
      </c>
      <c r="K66" s="4">
        <v>69</v>
      </c>
      <c r="M66" s="5">
        <v>1493</v>
      </c>
      <c r="N66" s="4">
        <v>0.6021433355659745</v>
      </c>
      <c r="O66" s="5">
        <v>951</v>
      </c>
      <c r="P66" s="4">
        <f aca="true" t="shared" si="16" ref="P66:P85">+J66/O66</f>
        <v>1.1146161934805467</v>
      </c>
      <c r="Q66" s="5">
        <v>2806</v>
      </c>
      <c r="R66" s="23">
        <f>(F66/M66)/(Q66/10000)</f>
        <v>2.1459135266071794</v>
      </c>
      <c r="S66" s="5">
        <v>0.4</v>
      </c>
      <c r="T66" s="27">
        <v>0.8</v>
      </c>
      <c r="U66" s="5">
        <v>264</v>
      </c>
      <c r="V66" s="4">
        <f t="shared" si="13"/>
        <v>3.4053030303030303</v>
      </c>
      <c r="W66" s="5">
        <v>54</v>
      </c>
      <c r="X66" s="4">
        <f t="shared" si="14"/>
        <v>16.64814814814815</v>
      </c>
      <c r="Y66" s="27">
        <v>304</v>
      </c>
      <c r="Z66" s="4">
        <f>+J66/Y66</f>
        <v>3.486842105263158</v>
      </c>
      <c r="AA66" s="27">
        <v>381</v>
      </c>
      <c r="AB66" s="5">
        <v>1992</v>
      </c>
      <c r="AD66" s="38">
        <v>0</v>
      </c>
      <c r="AE66" s="38">
        <v>0</v>
      </c>
      <c r="AF66" s="5">
        <v>33</v>
      </c>
      <c r="AG66" s="5">
        <v>23</v>
      </c>
      <c r="AH66" s="5" t="s">
        <v>170</v>
      </c>
    </row>
    <row r="67" spans="1:35" ht="12.75">
      <c r="A67" s="1" t="s">
        <v>171</v>
      </c>
      <c r="C67" s="1" t="s">
        <v>44</v>
      </c>
      <c r="D67" s="27" t="s">
        <v>588</v>
      </c>
      <c r="E67" s="38" t="s">
        <v>608</v>
      </c>
      <c r="F67" s="30">
        <v>122</v>
      </c>
      <c r="G67" s="4">
        <v>212</v>
      </c>
      <c r="I67" s="4">
        <v>246</v>
      </c>
      <c r="J67" s="22">
        <f t="shared" si="11"/>
        <v>246</v>
      </c>
      <c r="K67" s="4">
        <v>40</v>
      </c>
      <c r="L67" s="4">
        <v>49</v>
      </c>
      <c r="M67" s="5">
        <v>565</v>
      </c>
      <c r="N67" s="4">
        <v>0.215929203539823</v>
      </c>
      <c r="O67" s="5">
        <v>718</v>
      </c>
      <c r="P67" s="4">
        <f t="shared" si="16"/>
        <v>0.3426183844011142</v>
      </c>
      <c r="Q67" s="5">
        <v>3120</v>
      </c>
      <c r="R67" s="23">
        <f>(F67/M67)/(Q67/10000)</f>
        <v>0.6920807805763558</v>
      </c>
      <c r="S67" s="5">
        <v>0.539</v>
      </c>
      <c r="T67" s="27">
        <v>1.28</v>
      </c>
      <c r="U67" s="5">
        <v>825</v>
      </c>
      <c r="V67" s="4">
        <f t="shared" si="13"/>
        <v>0.1478787878787879</v>
      </c>
      <c r="W67" s="5">
        <v>48</v>
      </c>
      <c r="X67" s="4">
        <f t="shared" si="14"/>
        <v>2.5416666666666665</v>
      </c>
      <c r="Y67" s="27">
        <v>201</v>
      </c>
      <c r="Z67" s="4">
        <f>+J67/Y67</f>
        <v>1.2238805970149254</v>
      </c>
      <c r="AA67" s="27">
        <v>157</v>
      </c>
      <c r="AB67" s="5">
        <v>1933</v>
      </c>
      <c r="AC67" s="5">
        <v>2850</v>
      </c>
      <c r="AD67" s="5">
        <v>456</v>
      </c>
      <c r="AE67" s="5">
        <v>313</v>
      </c>
      <c r="AF67" s="5">
        <v>464</v>
      </c>
      <c r="AG67" s="5">
        <v>283</v>
      </c>
      <c r="AH67" s="5" t="s">
        <v>75</v>
      </c>
      <c r="AI67" s="1" t="s">
        <v>595</v>
      </c>
    </row>
    <row r="68" spans="1:34" ht="12.75">
      <c r="A68" s="29" t="s">
        <v>172</v>
      </c>
      <c r="B68" s="29"/>
      <c r="C68" s="29" t="s">
        <v>56</v>
      </c>
      <c r="E68" s="38" t="s">
        <v>0</v>
      </c>
      <c r="F68" s="30"/>
      <c r="I68" s="4">
        <v>369</v>
      </c>
      <c r="J68" s="22">
        <f t="shared" si="11"/>
        <v>369</v>
      </c>
      <c r="L68" s="4">
        <v>58</v>
      </c>
      <c r="O68" s="5">
        <v>428</v>
      </c>
      <c r="P68" s="4">
        <f t="shared" si="16"/>
        <v>0.8621495327102804</v>
      </c>
      <c r="R68" s="23"/>
      <c r="T68" s="35"/>
      <c r="V68" s="4"/>
      <c r="X68" s="4"/>
      <c r="Y68" s="5">
        <v>0</v>
      </c>
      <c r="Z68" s="4" t="s">
        <v>50</v>
      </c>
      <c r="AA68" s="35"/>
      <c r="AB68" s="5">
        <v>2003</v>
      </c>
      <c r="AH68" s="5" t="s">
        <v>58</v>
      </c>
    </row>
    <row r="69" spans="1:34" ht="12.75">
      <c r="A69" s="1" t="s">
        <v>173</v>
      </c>
      <c r="C69" s="1" t="s">
        <v>142</v>
      </c>
      <c r="E69" s="38" t="s">
        <v>608</v>
      </c>
      <c r="F69" s="30">
        <v>95</v>
      </c>
      <c r="G69" s="4">
        <v>119</v>
      </c>
      <c r="H69" s="4">
        <v>121</v>
      </c>
      <c r="I69" s="4">
        <v>136</v>
      </c>
      <c r="J69" s="22">
        <f t="shared" si="11"/>
        <v>136</v>
      </c>
      <c r="K69" s="4">
        <v>50</v>
      </c>
      <c r="L69" s="4">
        <v>46</v>
      </c>
      <c r="M69" s="5">
        <v>373</v>
      </c>
      <c r="N69" s="4">
        <v>0.2546916890080429</v>
      </c>
      <c r="O69" s="5">
        <v>387</v>
      </c>
      <c r="P69" s="4">
        <f t="shared" si="16"/>
        <v>0.35142118863049093</v>
      </c>
      <c r="Q69" s="5">
        <v>2574</v>
      </c>
      <c r="R69" s="23">
        <f>(F69/M69)/(Q69/10000)</f>
        <v>0.9894782012744479</v>
      </c>
      <c r="S69" s="5">
        <v>0.652</v>
      </c>
      <c r="T69" s="27">
        <v>0.77</v>
      </c>
      <c r="U69" s="5">
        <v>121</v>
      </c>
      <c r="V69" s="4">
        <f>+F69/U69</f>
        <v>0.7851239669421488</v>
      </c>
      <c r="W69" s="5">
        <v>15</v>
      </c>
      <c r="X69" s="4">
        <f>+F69/W69</f>
        <v>6.333333333333333</v>
      </c>
      <c r="Y69" s="27">
        <v>48</v>
      </c>
      <c r="Z69" s="4">
        <f>+J69/Y69</f>
        <v>2.8333333333333335</v>
      </c>
      <c r="AA69" s="27">
        <v>62</v>
      </c>
      <c r="AB69" s="5">
        <v>1984</v>
      </c>
      <c r="AD69" s="5">
        <v>165</v>
      </c>
      <c r="AE69" s="5">
        <v>144</v>
      </c>
      <c r="AF69" s="5">
        <v>180</v>
      </c>
      <c r="AG69" s="5">
        <v>136</v>
      </c>
      <c r="AH69" s="5" t="s">
        <v>58</v>
      </c>
    </row>
    <row r="70" spans="1:35" ht="12.75">
      <c r="A70" s="1" t="s">
        <v>174</v>
      </c>
      <c r="C70" s="1" t="s">
        <v>44</v>
      </c>
      <c r="D70" s="27" t="s">
        <v>44</v>
      </c>
      <c r="E70" s="38" t="s">
        <v>0</v>
      </c>
      <c r="F70" s="30">
        <v>315</v>
      </c>
      <c r="G70" s="4">
        <v>482</v>
      </c>
      <c r="I70" s="4">
        <v>558</v>
      </c>
      <c r="J70" s="22">
        <f t="shared" si="11"/>
        <v>558</v>
      </c>
      <c r="K70" s="4">
        <v>60</v>
      </c>
      <c r="L70" s="4">
        <v>71</v>
      </c>
      <c r="M70" s="5">
        <v>340</v>
      </c>
      <c r="N70" s="4">
        <v>0.9264705882352942</v>
      </c>
      <c r="O70" s="5">
        <v>341</v>
      </c>
      <c r="P70" s="4">
        <f t="shared" si="16"/>
        <v>1.6363636363636365</v>
      </c>
      <c r="R70" s="23"/>
      <c r="U70" s="5">
        <v>61</v>
      </c>
      <c r="V70" s="4">
        <f>+F70/U70</f>
        <v>5.163934426229508</v>
      </c>
      <c r="W70" s="5">
        <v>9</v>
      </c>
      <c r="X70" s="4">
        <f>+F70/W70</f>
        <v>35</v>
      </c>
      <c r="Y70" s="5">
        <v>139</v>
      </c>
      <c r="Z70" s="4">
        <f>+J70/Y70</f>
        <v>4.014388489208633</v>
      </c>
      <c r="AB70" s="5">
        <v>1988</v>
      </c>
      <c r="AD70" s="5">
        <v>37</v>
      </c>
      <c r="AE70" s="5">
        <v>35</v>
      </c>
      <c r="AF70" s="5">
        <v>54</v>
      </c>
      <c r="AG70" s="5">
        <v>40</v>
      </c>
      <c r="AH70" s="5" t="s">
        <v>94</v>
      </c>
      <c r="AI70" s="1" t="s">
        <v>46</v>
      </c>
    </row>
    <row r="71" spans="1:34" ht="12.75">
      <c r="A71" s="24" t="s">
        <v>175</v>
      </c>
      <c r="B71" s="24"/>
      <c r="C71" s="24" t="s">
        <v>175</v>
      </c>
      <c r="E71" s="38" t="s">
        <v>608</v>
      </c>
      <c r="G71" s="4" t="s">
        <v>49</v>
      </c>
      <c r="J71" s="22">
        <f t="shared" si="11"/>
        <v>0</v>
      </c>
      <c r="L71" s="4" t="s">
        <v>49</v>
      </c>
      <c r="O71" s="5">
        <v>1328</v>
      </c>
      <c r="P71" s="4">
        <f t="shared" si="16"/>
        <v>0</v>
      </c>
      <c r="R71" s="25"/>
      <c r="T71" s="26"/>
      <c r="Y71" s="5">
        <v>0</v>
      </c>
      <c r="Z71" s="4" t="s">
        <v>50</v>
      </c>
      <c r="AA71" s="26"/>
      <c r="AB71" s="5">
        <v>2001</v>
      </c>
      <c r="AH71" s="5" t="s">
        <v>75</v>
      </c>
    </row>
    <row r="72" spans="1:34" ht="12.75">
      <c r="A72" s="1" t="s">
        <v>176</v>
      </c>
      <c r="C72" s="1" t="s">
        <v>56</v>
      </c>
      <c r="E72" s="38" t="s">
        <v>0</v>
      </c>
      <c r="F72" s="30">
        <v>1492</v>
      </c>
      <c r="I72" s="4">
        <v>1941</v>
      </c>
      <c r="J72" s="22">
        <f t="shared" si="11"/>
        <v>1941</v>
      </c>
      <c r="K72" s="4">
        <v>1492</v>
      </c>
      <c r="L72" s="4">
        <v>300</v>
      </c>
      <c r="M72" s="5">
        <v>1540</v>
      </c>
      <c r="N72" s="4">
        <v>0.9688311688311688</v>
      </c>
      <c r="O72" s="5">
        <v>852</v>
      </c>
      <c r="P72" s="4">
        <f t="shared" si="16"/>
        <v>2.278169014084507</v>
      </c>
      <c r="Q72" s="5">
        <v>3315</v>
      </c>
      <c r="R72" s="23">
        <f>(F72/M72)/(Q72/10000)</f>
        <v>2.9225676284499813</v>
      </c>
      <c r="S72" s="5">
        <v>0.213</v>
      </c>
      <c r="T72" s="27">
        <v>0.63</v>
      </c>
      <c r="U72" s="5">
        <v>930</v>
      </c>
      <c r="V72" s="4">
        <f>+F72/U72</f>
        <v>1.6043010752688172</v>
      </c>
      <c r="W72" s="5">
        <v>93</v>
      </c>
      <c r="X72" s="4">
        <f>+F72/W72</f>
        <v>16.043010752688172</v>
      </c>
      <c r="Y72" s="27">
        <v>741</v>
      </c>
      <c r="Z72" s="4">
        <f aca="true" t="shared" si="17" ref="Z72:Z78">+J72/Y72</f>
        <v>2.619433198380567</v>
      </c>
      <c r="AA72" s="36">
        <v>1170</v>
      </c>
      <c r="AB72" s="5">
        <v>1978</v>
      </c>
      <c r="AD72" s="5">
        <v>108</v>
      </c>
      <c r="AE72" s="5">
        <v>81</v>
      </c>
      <c r="AF72" s="5">
        <v>124</v>
      </c>
      <c r="AG72" s="5">
        <v>77</v>
      </c>
      <c r="AH72" s="5" t="s">
        <v>75</v>
      </c>
    </row>
    <row r="73" spans="1:34" ht="12.75">
      <c r="A73" s="1" t="s">
        <v>177</v>
      </c>
      <c r="C73" s="1" t="s">
        <v>56</v>
      </c>
      <c r="E73" s="38" t="s">
        <v>0</v>
      </c>
      <c r="F73" s="30">
        <v>448</v>
      </c>
      <c r="I73" s="4">
        <v>710</v>
      </c>
      <c r="J73" s="22">
        <f t="shared" si="11"/>
        <v>710</v>
      </c>
      <c r="K73" s="4">
        <v>155</v>
      </c>
      <c r="L73" s="4">
        <v>193</v>
      </c>
      <c r="M73" s="5">
        <v>471</v>
      </c>
      <c r="N73" s="4">
        <v>0.9511677282377919</v>
      </c>
      <c r="O73" s="5">
        <v>654</v>
      </c>
      <c r="P73" s="4">
        <f t="shared" si="16"/>
        <v>1.0856269113149848</v>
      </c>
      <c r="Q73" s="5">
        <v>5040</v>
      </c>
      <c r="R73" s="23">
        <f>(F73/M73)/(Q73/10000)</f>
        <v>1.8872375560273649</v>
      </c>
      <c r="S73" s="5">
        <v>0.29</v>
      </c>
      <c r="T73" s="27">
        <v>0.93</v>
      </c>
      <c r="U73" s="5">
        <v>224</v>
      </c>
      <c r="V73" s="4">
        <f>+F73/U73</f>
        <v>2</v>
      </c>
      <c r="W73" s="5">
        <v>20</v>
      </c>
      <c r="X73" s="4">
        <f>+F73/W73</f>
        <v>22.4</v>
      </c>
      <c r="Y73" s="27">
        <v>184</v>
      </c>
      <c r="Z73" s="4">
        <f t="shared" si="17"/>
        <v>3.858695652173913</v>
      </c>
      <c r="AA73" s="27">
        <v>198</v>
      </c>
      <c r="AB73" s="5">
        <v>1982</v>
      </c>
      <c r="AC73" s="5">
        <v>400</v>
      </c>
      <c r="AD73" s="5">
        <v>93</v>
      </c>
      <c r="AE73" s="5">
        <v>73</v>
      </c>
      <c r="AF73" s="5">
        <v>106</v>
      </c>
      <c r="AG73" s="5">
        <v>71</v>
      </c>
      <c r="AH73" s="5" t="s">
        <v>60</v>
      </c>
    </row>
    <row r="74" spans="1:34" ht="12.75">
      <c r="A74" s="1" t="s">
        <v>178</v>
      </c>
      <c r="C74" s="1" t="s">
        <v>62</v>
      </c>
      <c r="E74" s="38" t="s">
        <v>0</v>
      </c>
      <c r="F74" s="30">
        <v>118</v>
      </c>
      <c r="I74" s="4">
        <v>170</v>
      </c>
      <c r="J74" s="22">
        <f t="shared" si="11"/>
        <v>170</v>
      </c>
      <c r="K74" s="4">
        <v>118</v>
      </c>
      <c r="M74" s="5">
        <v>310</v>
      </c>
      <c r="N74" s="4">
        <v>0.38064516129032255</v>
      </c>
      <c r="O74" s="5">
        <v>267</v>
      </c>
      <c r="P74" s="4">
        <f t="shared" si="16"/>
        <v>0.6367041198501873</v>
      </c>
      <c r="R74" s="23"/>
      <c r="U74" s="5">
        <v>0</v>
      </c>
      <c r="V74" s="4" t="s">
        <v>6</v>
      </c>
      <c r="W74" s="5">
        <v>0</v>
      </c>
      <c r="X74" s="4" t="s">
        <v>6</v>
      </c>
      <c r="Y74" s="5">
        <v>14</v>
      </c>
      <c r="Z74" s="4">
        <f t="shared" si="17"/>
        <v>12.142857142857142</v>
      </c>
      <c r="AB74" s="5">
        <v>2000</v>
      </c>
      <c r="AD74" s="5">
        <v>4</v>
      </c>
      <c r="AE74" s="5">
        <v>4</v>
      </c>
      <c r="AF74" s="5">
        <v>2</v>
      </c>
      <c r="AG74" s="5">
        <v>2</v>
      </c>
      <c r="AH74" s="5" t="s">
        <v>94</v>
      </c>
    </row>
    <row r="75" spans="1:34" ht="12.75">
      <c r="A75" s="1" t="s">
        <v>179</v>
      </c>
      <c r="C75" s="1" t="s">
        <v>65</v>
      </c>
      <c r="E75" s="38" t="s">
        <v>0</v>
      </c>
      <c r="F75" s="30">
        <v>499</v>
      </c>
      <c r="I75" s="4">
        <v>816</v>
      </c>
      <c r="J75" s="22">
        <f t="shared" si="11"/>
        <v>816</v>
      </c>
      <c r="K75" s="4">
        <v>95</v>
      </c>
      <c r="L75" s="4">
        <v>147</v>
      </c>
      <c r="M75" s="5">
        <v>380</v>
      </c>
      <c r="N75" s="4">
        <v>1.313157894736842</v>
      </c>
      <c r="O75" s="5">
        <v>554</v>
      </c>
      <c r="P75" s="4">
        <f t="shared" si="16"/>
        <v>1.4729241877256318</v>
      </c>
      <c r="R75" s="23"/>
      <c r="U75" s="5">
        <v>46</v>
      </c>
      <c r="V75" s="4">
        <f>+F75/U75</f>
        <v>10.847826086956522</v>
      </c>
      <c r="W75" s="5">
        <v>7</v>
      </c>
      <c r="X75" s="4">
        <f>+F75/W75</f>
        <v>71.28571428571429</v>
      </c>
      <c r="Y75" s="5">
        <v>149</v>
      </c>
      <c r="Z75" s="4">
        <f t="shared" si="17"/>
        <v>5.476510067114094</v>
      </c>
      <c r="AB75" s="5">
        <v>1990</v>
      </c>
      <c r="AD75" s="5">
        <v>5</v>
      </c>
      <c r="AE75" s="5">
        <v>3</v>
      </c>
      <c r="AF75" s="5">
        <v>7</v>
      </c>
      <c r="AG75" s="5">
        <v>2</v>
      </c>
      <c r="AH75" s="5" t="s">
        <v>180</v>
      </c>
    </row>
    <row r="76" spans="1:35" ht="12.75">
      <c r="A76" s="1" t="s">
        <v>181</v>
      </c>
      <c r="C76" s="1" t="s">
        <v>44</v>
      </c>
      <c r="D76" s="27" t="s">
        <v>588</v>
      </c>
      <c r="E76" s="38" t="s">
        <v>608</v>
      </c>
      <c r="F76" s="30">
        <v>329</v>
      </c>
      <c r="G76" s="4">
        <v>335</v>
      </c>
      <c r="I76" s="4">
        <v>411</v>
      </c>
      <c r="J76" s="22">
        <f t="shared" si="11"/>
        <v>411</v>
      </c>
      <c r="K76" s="4">
        <v>63</v>
      </c>
      <c r="L76" s="4">
        <v>75</v>
      </c>
      <c r="M76" s="5">
        <v>805</v>
      </c>
      <c r="N76" s="4">
        <v>0.40869565217391307</v>
      </c>
      <c r="O76" s="5">
        <v>751</v>
      </c>
      <c r="P76" s="4">
        <f t="shared" si="16"/>
        <v>0.5472703062583223</v>
      </c>
      <c r="R76" s="23"/>
      <c r="T76" s="27">
        <v>1.92</v>
      </c>
      <c r="U76" s="5">
        <v>46</v>
      </c>
      <c r="V76" s="4">
        <f>+F76/U76</f>
        <v>7.1521739130434785</v>
      </c>
      <c r="W76" s="5">
        <v>46</v>
      </c>
      <c r="X76" s="4">
        <f>+F76/W76</f>
        <v>7.1521739130434785</v>
      </c>
      <c r="Y76" s="27">
        <v>276</v>
      </c>
      <c r="Z76" s="4">
        <f t="shared" si="17"/>
        <v>1.4891304347826086</v>
      </c>
      <c r="AA76" s="27">
        <v>144</v>
      </c>
      <c r="AB76" s="5">
        <v>1999</v>
      </c>
      <c r="AD76" s="5">
        <v>24</v>
      </c>
      <c r="AE76" s="5">
        <v>22</v>
      </c>
      <c r="AF76" s="5">
        <v>29</v>
      </c>
      <c r="AG76" s="5">
        <v>21</v>
      </c>
      <c r="AH76" s="5" t="s">
        <v>110</v>
      </c>
      <c r="AI76" s="1" t="s">
        <v>46</v>
      </c>
    </row>
    <row r="77" spans="1:34" ht="12.75">
      <c r="A77" s="1" t="s">
        <v>182</v>
      </c>
      <c r="C77" s="1" t="s">
        <v>65</v>
      </c>
      <c r="E77" s="38" t="s">
        <v>0</v>
      </c>
      <c r="F77" s="30">
        <v>224</v>
      </c>
      <c r="I77" s="4">
        <v>355</v>
      </c>
      <c r="J77" s="22">
        <f t="shared" si="11"/>
        <v>355</v>
      </c>
      <c r="K77" s="4">
        <v>74</v>
      </c>
      <c r="L77" s="4">
        <v>105</v>
      </c>
      <c r="M77" s="5">
        <v>640</v>
      </c>
      <c r="N77" s="4">
        <v>0.35</v>
      </c>
      <c r="O77" s="5">
        <v>644</v>
      </c>
      <c r="P77" s="4">
        <f t="shared" si="16"/>
        <v>0.5512422360248447</v>
      </c>
      <c r="Q77" s="5">
        <v>2970</v>
      </c>
      <c r="R77" s="23">
        <f>(F77/M77)/(Q77/10000)</f>
        <v>1.1784511784511784</v>
      </c>
      <c r="S77" s="5">
        <v>0.213</v>
      </c>
      <c r="T77" s="27">
        <v>1.68</v>
      </c>
      <c r="U77" s="5">
        <v>488</v>
      </c>
      <c r="V77" s="4">
        <f>+F77/U77</f>
        <v>0.45901639344262296</v>
      </c>
      <c r="W77" s="5">
        <v>52</v>
      </c>
      <c r="X77" s="4">
        <f>+F77/W77</f>
        <v>4.3076923076923075</v>
      </c>
      <c r="Y77" s="27">
        <v>227</v>
      </c>
      <c r="Z77" s="4">
        <f t="shared" si="17"/>
        <v>1.5638766519823788</v>
      </c>
      <c r="AA77" s="27">
        <v>135</v>
      </c>
      <c r="AB77" s="5">
        <v>1971</v>
      </c>
      <c r="AD77" s="5">
        <v>132</v>
      </c>
      <c r="AE77" s="5">
        <v>97</v>
      </c>
      <c r="AF77" s="5">
        <v>142</v>
      </c>
      <c r="AG77" s="5">
        <v>100</v>
      </c>
      <c r="AH77" s="5" t="s">
        <v>75</v>
      </c>
    </row>
    <row r="78" spans="1:34" ht="12.75">
      <c r="A78" s="1" t="s">
        <v>183</v>
      </c>
      <c r="C78" s="1" t="s">
        <v>65</v>
      </c>
      <c r="E78" s="38" t="s">
        <v>0</v>
      </c>
      <c r="F78" s="30">
        <v>519</v>
      </c>
      <c r="I78" s="4">
        <v>737</v>
      </c>
      <c r="J78" s="22">
        <f t="shared" si="11"/>
        <v>737</v>
      </c>
      <c r="K78" s="4">
        <v>148</v>
      </c>
      <c r="L78" s="4">
        <v>209</v>
      </c>
      <c r="M78" s="5">
        <v>350</v>
      </c>
      <c r="N78" s="4">
        <v>1.4828571428571429</v>
      </c>
      <c r="O78" s="5">
        <v>318</v>
      </c>
      <c r="P78" s="4">
        <f t="shared" si="16"/>
        <v>2.3176100628930816</v>
      </c>
      <c r="R78" s="23"/>
      <c r="U78" s="5">
        <v>0</v>
      </c>
      <c r="V78" s="34"/>
      <c r="W78" s="5">
        <v>0</v>
      </c>
      <c r="X78" s="4"/>
      <c r="Y78" s="5">
        <v>50</v>
      </c>
      <c r="Z78" s="4">
        <f t="shared" si="17"/>
        <v>14.74</v>
      </c>
      <c r="AB78" s="5">
        <v>1993</v>
      </c>
      <c r="AD78" s="5">
        <v>4</v>
      </c>
      <c r="AE78" s="5">
        <v>4</v>
      </c>
      <c r="AF78" s="5">
        <v>4</v>
      </c>
      <c r="AG78" s="5">
        <v>2</v>
      </c>
      <c r="AH78" s="5" t="s">
        <v>60</v>
      </c>
    </row>
    <row r="79" spans="1:34" ht="12.75">
      <c r="A79" s="24" t="s">
        <v>184</v>
      </c>
      <c r="B79" s="24"/>
      <c r="C79" s="24" t="s">
        <v>185</v>
      </c>
      <c r="E79" s="38" t="s">
        <v>608</v>
      </c>
      <c r="G79" s="4" t="s">
        <v>49</v>
      </c>
      <c r="J79" s="22">
        <f t="shared" si="11"/>
        <v>0</v>
      </c>
      <c r="L79" s="4" t="s">
        <v>49</v>
      </c>
      <c r="O79" s="5">
        <v>22</v>
      </c>
      <c r="P79" s="4">
        <f t="shared" si="16"/>
        <v>0</v>
      </c>
      <c r="T79" s="26"/>
      <c r="Y79" s="5">
        <v>0</v>
      </c>
      <c r="Z79" s="4" t="s">
        <v>50</v>
      </c>
      <c r="AA79" s="26"/>
      <c r="AB79" s="5">
        <v>2000</v>
      </c>
      <c r="AH79" s="5" t="s">
        <v>60</v>
      </c>
    </row>
    <row r="80" spans="1:35" ht="12.75">
      <c r="A80" s="1" t="s">
        <v>186</v>
      </c>
      <c r="C80" s="1" t="s">
        <v>112</v>
      </c>
      <c r="E80" s="38" t="s">
        <v>0</v>
      </c>
      <c r="F80" s="30">
        <v>838</v>
      </c>
      <c r="I80" s="4">
        <v>1150</v>
      </c>
      <c r="J80" s="22">
        <f t="shared" si="11"/>
        <v>1150</v>
      </c>
      <c r="K80" s="4">
        <v>119</v>
      </c>
      <c r="L80" s="4">
        <v>140</v>
      </c>
      <c r="M80" s="5">
        <v>550</v>
      </c>
      <c r="N80" s="4">
        <v>1.5236363636363637</v>
      </c>
      <c r="O80" s="5">
        <v>475</v>
      </c>
      <c r="P80" s="4">
        <f t="shared" si="16"/>
        <v>2.4210526315789473</v>
      </c>
      <c r="Q80" s="5">
        <v>2665</v>
      </c>
      <c r="R80" s="23">
        <f aca="true" t="shared" si="18" ref="R80:R85">(F80/M80)/(Q80/10000)</f>
        <v>5.717209619648644</v>
      </c>
      <c r="S80" s="5">
        <v>0.026</v>
      </c>
      <c r="U80" s="5">
        <v>4</v>
      </c>
      <c r="V80" s="4">
        <f aca="true" t="shared" si="19" ref="V80:V85">+F80/U80</f>
        <v>209.5</v>
      </c>
      <c r="W80" s="5">
        <v>1</v>
      </c>
      <c r="X80" s="4">
        <f aca="true" t="shared" si="20" ref="X80:X85">+F80/W80</f>
        <v>838</v>
      </c>
      <c r="Y80" s="5">
        <v>0</v>
      </c>
      <c r="Z80" s="4" t="s">
        <v>50</v>
      </c>
      <c r="AB80" s="5">
        <v>1997</v>
      </c>
      <c r="AD80" s="38">
        <v>142</v>
      </c>
      <c r="AE80" s="38">
        <v>45</v>
      </c>
      <c r="AF80" s="5">
        <v>73</v>
      </c>
      <c r="AG80" s="5">
        <v>32</v>
      </c>
      <c r="AH80" s="5" t="s">
        <v>110</v>
      </c>
      <c r="AI80" s="1" t="s">
        <v>187</v>
      </c>
    </row>
    <row r="81" spans="1:34" ht="12.75">
      <c r="A81" s="1" t="s">
        <v>188</v>
      </c>
      <c r="C81" s="1" t="s">
        <v>80</v>
      </c>
      <c r="E81" s="38" t="s">
        <v>0</v>
      </c>
      <c r="F81" s="30">
        <v>267</v>
      </c>
      <c r="G81" s="4">
        <v>379</v>
      </c>
      <c r="H81" s="4">
        <v>379</v>
      </c>
      <c r="I81" s="4">
        <f>H81*1.2</f>
        <v>454.8</v>
      </c>
      <c r="J81" s="22">
        <f t="shared" si="11"/>
        <v>454.8</v>
      </c>
      <c r="K81" s="4">
        <v>267</v>
      </c>
      <c r="L81" s="4">
        <v>75</v>
      </c>
      <c r="M81" s="5">
        <v>374</v>
      </c>
      <c r="N81" s="4">
        <v>0.713903743315508</v>
      </c>
      <c r="O81" s="5">
        <v>406</v>
      </c>
      <c r="P81" s="4">
        <f t="shared" si="16"/>
        <v>1.1201970443349754</v>
      </c>
      <c r="Q81" s="5">
        <v>2516</v>
      </c>
      <c r="R81" s="23">
        <f t="shared" si="18"/>
        <v>2.8374552596005884</v>
      </c>
      <c r="U81" s="5">
        <v>20</v>
      </c>
      <c r="V81" s="4">
        <f t="shared" si="19"/>
        <v>13.35</v>
      </c>
      <c r="W81" s="5">
        <v>8</v>
      </c>
      <c r="X81" s="4">
        <f t="shared" si="20"/>
        <v>33.375</v>
      </c>
      <c r="Y81" s="5">
        <v>62</v>
      </c>
      <c r="Z81" s="4">
        <f aca="true" t="shared" si="21" ref="Z81:Z111">+J81/Y81</f>
        <v>7.335483870967742</v>
      </c>
      <c r="AB81" s="5">
        <v>1973</v>
      </c>
      <c r="AD81" s="5">
        <v>9</v>
      </c>
      <c r="AE81" s="5">
        <v>7</v>
      </c>
      <c r="AF81" s="5">
        <v>9</v>
      </c>
      <c r="AG81" s="5">
        <v>7</v>
      </c>
      <c r="AH81" s="5" t="s">
        <v>75</v>
      </c>
    </row>
    <row r="82" spans="1:34" ht="12.75">
      <c r="A82" s="1" t="s">
        <v>189</v>
      </c>
      <c r="C82" s="1" t="s">
        <v>62</v>
      </c>
      <c r="E82" s="38" t="s">
        <v>0</v>
      </c>
      <c r="F82" s="30">
        <v>464</v>
      </c>
      <c r="I82" s="4">
        <v>696</v>
      </c>
      <c r="J82" s="22">
        <f t="shared" si="11"/>
        <v>696</v>
      </c>
      <c r="K82" s="4">
        <v>464</v>
      </c>
      <c r="M82" s="5">
        <v>719</v>
      </c>
      <c r="N82" s="4">
        <v>0.6453407510431154</v>
      </c>
      <c r="O82" s="5">
        <v>865</v>
      </c>
      <c r="P82" s="4">
        <f t="shared" si="16"/>
        <v>0.8046242774566474</v>
      </c>
      <c r="Q82" s="5">
        <v>3366</v>
      </c>
      <c r="R82" s="23">
        <f t="shared" si="18"/>
        <v>1.9172333661411627</v>
      </c>
      <c r="U82" s="5">
        <v>82</v>
      </c>
      <c r="V82" s="4">
        <f t="shared" si="19"/>
        <v>5.658536585365853</v>
      </c>
      <c r="W82" s="5">
        <v>13</v>
      </c>
      <c r="X82" s="4">
        <f t="shared" si="20"/>
        <v>35.69230769230769</v>
      </c>
      <c r="Y82" s="5">
        <v>167</v>
      </c>
      <c r="Z82" s="4">
        <f t="shared" si="21"/>
        <v>4.167664670658683</v>
      </c>
      <c r="AB82" s="5">
        <v>1976</v>
      </c>
      <c r="AC82" s="5">
        <v>400</v>
      </c>
      <c r="AD82" s="5">
        <v>40</v>
      </c>
      <c r="AE82" s="5">
        <v>24</v>
      </c>
      <c r="AF82" s="5">
        <v>48</v>
      </c>
      <c r="AG82" s="5">
        <v>25</v>
      </c>
      <c r="AH82" s="5" t="s">
        <v>75</v>
      </c>
    </row>
    <row r="83" spans="1:34" ht="12.75">
      <c r="A83" s="1" t="s">
        <v>190</v>
      </c>
      <c r="C83" s="1" t="s">
        <v>56</v>
      </c>
      <c r="E83" s="38" t="s">
        <v>0</v>
      </c>
      <c r="F83" s="30">
        <v>565</v>
      </c>
      <c r="I83" s="4">
        <v>892</v>
      </c>
      <c r="J83" s="22">
        <f t="shared" si="11"/>
        <v>892</v>
      </c>
      <c r="K83" s="4">
        <v>95</v>
      </c>
      <c r="L83" s="4">
        <v>95</v>
      </c>
      <c r="M83" s="5">
        <v>495</v>
      </c>
      <c r="N83" s="4">
        <v>1.1414141414141414</v>
      </c>
      <c r="O83" s="5">
        <v>769</v>
      </c>
      <c r="P83" s="4">
        <f t="shared" si="16"/>
        <v>1.1599479843953187</v>
      </c>
      <c r="Q83" s="5">
        <v>3038</v>
      </c>
      <c r="R83" s="23">
        <f t="shared" si="18"/>
        <v>3.7571235727917753</v>
      </c>
      <c r="S83" s="5">
        <v>0.277</v>
      </c>
      <c r="T83" s="27">
        <v>1.1</v>
      </c>
      <c r="U83" s="5">
        <v>143</v>
      </c>
      <c r="V83" s="4">
        <f t="shared" si="19"/>
        <v>3.9510489510489513</v>
      </c>
      <c r="W83" s="5">
        <v>13</v>
      </c>
      <c r="X83" s="4">
        <f t="shared" si="20"/>
        <v>43.46153846153846</v>
      </c>
      <c r="Y83" s="27">
        <v>196</v>
      </c>
      <c r="Z83" s="4">
        <f t="shared" si="21"/>
        <v>4.551020408163265</v>
      </c>
      <c r="AA83" s="27">
        <v>178</v>
      </c>
      <c r="AB83" s="5">
        <v>1978</v>
      </c>
      <c r="AD83" s="5">
        <v>73</v>
      </c>
      <c r="AE83" s="5">
        <v>52</v>
      </c>
      <c r="AF83" s="5">
        <v>79</v>
      </c>
      <c r="AG83" s="5">
        <v>47</v>
      </c>
      <c r="AH83" s="5" t="s">
        <v>70</v>
      </c>
    </row>
    <row r="84" spans="1:34" ht="12.75">
      <c r="A84" s="1" t="s">
        <v>191</v>
      </c>
      <c r="C84" s="1" t="s">
        <v>142</v>
      </c>
      <c r="E84" s="38" t="s">
        <v>608</v>
      </c>
      <c r="F84" s="30">
        <v>90</v>
      </c>
      <c r="G84" s="4">
        <v>210</v>
      </c>
      <c r="H84" s="4">
        <v>223</v>
      </c>
      <c r="I84" s="4">
        <v>246</v>
      </c>
      <c r="J84" s="22">
        <f t="shared" si="11"/>
        <v>246</v>
      </c>
      <c r="K84" s="4">
        <v>40</v>
      </c>
      <c r="L84" s="4">
        <v>69</v>
      </c>
      <c r="M84" s="5">
        <v>602</v>
      </c>
      <c r="N84" s="4">
        <v>0.14950166112956811</v>
      </c>
      <c r="O84" s="5">
        <v>677</v>
      </c>
      <c r="P84" s="4">
        <f t="shared" si="16"/>
        <v>0.36336779911373707</v>
      </c>
      <c r="Q84" s="5">
        <v>3185</v>
      </c>
      <c r="R84" s="23">
        <f t="shared" si="18"/>
        <v>0.4693929705794917</v>
      </c>
      <c r="U84" s="5">
        <v>24</v>
      </c>
      <c r="V84" s="4">
        <f t="shared" si="19"/>
        <v>3.75</v>
      </c>
      <c r="W84" s="5">
        <v>8</v>
      </c>
      <c r="X84" s="4">
        <f t="shared" si="20"/>
        <v>11.25</v>
      </c>
      <c r="Y84" s="5">
        <v>228</v>
      </c>
      <c r="Z84" s="4">
        <f t="shared" si="21"/>
        <v>1.0789473684210527</v>
      </c>
      <c r="AB84" s="5">
        <v>1995</v>
      </c>
      <c r="AD84" s="5">
        <v>15</v>
      </c>
      <c r="AE84" s="5">
        <v>14</v>
      </c>
      <c r="AF84" s="5">
        <v>24</v>
      </c>
      <c r="AG84" s="5">
        <v>19</v>
      </c>
      <c r="AH84" s="5" t="s">
        <v>45</v>
      </c>
    </row>
    <row r="85" spans="1:35" ht="12.75">
      <c r="A85" s="1" t="s">
        <v>192</v>
      </c>
      <c r="C85" s="1" t="s">
        <v>80</v>
      </c>
      <c r="E85" s="38" t="s">
        <v>0</v>
      </c>
      <c r="F85" s="30">
        <v>717</v>
      </c>
      <c r="G85" s="4">
        <v>1108</v>
      </c>
      <c r="H85" s="4">
        <v>1108</v>
      </c>
      <c r="I85" s="4">
        <f>H85*1.2</f>
        <v>1329.6</v>
      </c>
      <c r="J85" s="22">
        <f t="shared" si="11"/>
        <v>1329.6</v>
      </c>
      <c r="K85" s="4">
        <v>404</v>
      </c>
      <c r="L85" s="4">
        <v>151</v>
      </c>
      <c r="M85" s="5">
        <v>1061</v>
      </c>
      <c r="N85" s="4">
        <v>0.6757775683317625</v>
      </c>
      <c r="O85" s="5">
        <v>1621</v>
      </c>
      <c r="P85" s="4">
        <f t="shared" si="16"/>
        <v>0.8202344231955583</v>
      </c>
      <c r="Q85" s="5">
        <v>2924</v>
      </c>
      <c r="R85" s="23">
        <f t="shared" si="18"/>
        <v>2.311140794568271</v>
      </c>
      <c r="T85" s="27">
        <v>1.1</v>
      </c>
      <c r="U85" s="5">
        <v>97</v>
      </c>
      <c r="V85" s="4">
        <f t="shared" si="19"/>
        <v>7.391752577319588</v>
      </c>
      <c r="W85" s="5">
        <v>64</v>
      </c>
      <c r="X85" s="4">
        <f t="shared" si="20"/>
        <v>11.203125</v>
      </c>
      <c r="Y85" s="27">
        <v>346</v>
      </c>
      <c r="Z85" s="4">
        <f t="shared" si="21"/>
        <v>3.842774566473988</v>
      </c>
      <c r="AA85" s="27">
        <v>314</v>
      </c>
      <c r="AB85" s="5">
        <v>1992</v>
      </c>
      <c r="AD85" s="5">
        <v>14</v>
      </c>
      <c r="AE85" s="5">
        <v>14</v>
      </c>
      <c r="AF85" s="5">
        <v>22</v>
      </c>
      <c r="AG85" s="5">
        <v>14</v>
      </c>
      <c r="AH85" s="5" t="s">
        <v>70</v>
      </c>
      <c r="AI85" s="1" t="s">
        <v>193</v>
      </c>
    </row>
    <row r="86" spans="1:35" ht="12.75">
      <c r="A86" s="29" t="s">
        <v>194</v>
      </c>
      <c r="B86" s="29"/>
      <c r="C86" s="29" t="s">
        <v>62</v>
      </c>
      <c r="E86" s="38" t="s">
        <v>0</v>
      </c>
      <c r="F86" s="30"/>
      <c r="I86" s="4">
        <v>233</v>
      </c>
      <c r="J86" s="22">
        <f aca="true" t="shared" si="22" ref="J86:J115">MAX(G86:I86)</f>
        <v>233</v>
      </c>
      <c r="O86" s="5">
        <v>0</v>
      </c>
      <c r="P86" s="4" t="s">
        <v>50</v>
      </c>
      <c r="R86" s="23"/>
      <c r="T86" s="35"/>
      <c r="V86" s="4"/>
      <c r="X86" s="4"/>
      <c r="Y86" s="5">
        <v>12</v>
      </c>
      <c r="Z86" s="4">
        <f t="shared" si="21"/>
        <v>19.416666666666668</v>
      </c>
      <c r="AA86" s="35"/>
      <c r="AB86" s="5">
        <v>2005</v>
      </c>
      <c r="AH86" s="5" t="s">
        <v>70</v>
      </c>
      <c r="AI86" s="1" t="s">
        <v>195</v>
      </c>
    </row>
    <row r="87" spans="1:35" ht="12.75">
      <c r="A87" s="1" t="s">
        <v>196</v>
      </c>
      <c r="C87" s="1" t="s">
        <v>197</v>
      </c>
      <c r="E87" s="38" t="s">
        <v>0</v>
      </c>
      <c r="F87" s="21">
        <v>395</v>
      </c>
      <c r="H87" s="4">
        <v>468</v>
      </c>
      <c r="J87" s="22">
        <f t="shared" si="22"/>
        <v>468</v>
      </c>
      <c r="K87" s="4">
        <v>80</v>
      </c>
      <c r="L87" s="4">
        <v>80</v>
      </c>
      <c r="M87" s="5">
        <v>629</v>
      </c>
      <c r="N87" s="4">
        <v>0.6279809220985691</v>
      </c>
      <c r="O87" s="5">
        <v>641</v>
      </c>
      <c r="P87" s="4">
        <f aca="true" t="shared" si="23" ref="P87:P131">+J87/O87</f>
        <v>0.7301092043681747</v>
      </c>
      <c r="S87" s="5">
        <v>0.655</v>
      </c>
      <c r="U87" s="5">
        <v>100</v>
      </c>
      <c r="V87" s="4">
        <f>+F87/U87</f>
        <v>3.95</v>
      </c>
      <c r="W87" s="5">
        <v>36</v>
      </c>
      <c r="X87" s="22">
        <f>F87/W87</f>
        <v>10.972222222222221</v>
      </c>
      <c r="Y87" s="5">
        <v>38</v>
      </c>
      <c r="Z87" s="4">
        <f t="shared" si="21"/>
        <v>12.31578947368421</v>
      </c>
      <c r="AB87" s="5">
        <v>1960</v>
      </c>
      <c r="AD87" s="5">
        <v>91</v>
      </c>
      <c r="AE87" s="5">
        <v>78</v>
      </c>
      <c r="AF87" s="5">
        <v>64</v>
      </c>
      <c r="AG87" s="5">
        <v>55</v>
      </c>
      <c r="AH87" s="5" t="s">
        <v>110</v>
      </c>
      <c r="AI87" s="1" t="s">
        <v>198</v>
      </c>
    </row>
    <row r="88" spans="1:34" ht="12.75">
      <c r="A88" s="1" t="s">
        <v>199</v>
      </c>
      <c r="C88" s="1" t="s">
        <v>56</v>
      </c>
      <c r="E88" s="38" t="s">
        <v>0</v>
      </c>
      <c r="F88" s="30">
        <v>1154</v>
      </c>
      <c r="I88" s="4">
        <v>1093</v>
      </c>
      <c r="J88" s="22">
        <f t="shared" si="22"/>
        <v>1093</v>
      </c>
      <c r="K88" s="4">
        <v>1154</v>
      </c>
      <c r="L88" s="4">
        <v>50</v>
      </c>
      <c r="M88" s="5">
        <v>1823</v>
      </c>
      <c r="N88" s="4">
        <v>0.6330224904004388</v>
      </c>
      <c r="O88" s="5">
        <v>1107</v>
      </c>
      <c r="P88" s="4">
        <f t="shared" si="23"/>
        <v>0.987353206865402</v>
      </c>
      <c r="Q88" s="5">
        <v>2178</v>
      </c>
      <c r="R88" s="23">
        <f>(F88/M88)/(Q88/10000)</f>
        <v>2.9064393498642738</v>
      </c>
      <c r="S88" s="5">
        <v>0.806</v>
      </c>
      <c r="T88" s="27">
        <v>2.05</v>
      </c>
      <c r="U88" s="5">
        <v>1243</v>
      </c>
      <c r="V88" s="4">
        <f>+F88/U88</f>
        <v>0.9283990345937249</v>
      </c>
      <c r="W88" s="5">
        <v>174</v>
      </c>
      <c r="X88" s="4">
        <f>+F88/W88</f>
        <v>6.632183908045977</v>
      </c>
      <c r="Y88" s="27">
        <v>950</v>
      </c>
      <c r="Z88" s="4">
        <f t="shared" si="21"/>
        <v>1.1505263157894736</v>
      </c>
      <c r="AA88" s="27">
        <v>464</v>
      </c>
      <c r="AB88" s="5">
        <v>1969</v>
      </c>
      <c r="AC88" s="5">
        <v>2200</v>
      </c>
      <c r="AD88" s="5">
        <v>238</v>
      </c>
      <c r="AE88" s="5">
        <v>118</v>
      </c>
      <c r="AF88" s="5">
        <v>235</v>
      </c>
      <c r="AG88" s="5">
        <v>100</v>
      </c>
      <c r="AH88" s="5" t="s">
        <v>75</v>
      </c>
    </row>
    <row r="89" spans="1:34" ht="12.75">
      <c r="A89" s="29" t="s">
        <v>200</v>
      </c>
      <c r="B89" s="29"/>
      <c r="C89" s="29" t="s">
        <v>62</v>
      </c>
      <c r="E89" s="38" t="s">
        <v>0</v>
      </c>
      <c r="F89" s="30"/>
      <c r="I89" s="4">
        <v>340</v>
      </c>
      <c r="J89" s="22">
        <f t="shared" si="22"/>
        <v>340</v>
      </c>
      <c r="O89" s="5">
        <v>333</v>
      </c>
      <c r="P89" s="4">
        <f t="shared" si="23"/>
        <v>1.021021021021021</v>
      </c>
      <c r="R89" s="51"/>
      <c r="T89" s="35"/>
      <c r="V89" s="4"/>
      <c r="X89" s="4"/>
      <c r="Y89" s="5">
        <v>20</v>
      </c>
      <c r="Z89" s="4">
        <f t="shared" si="21"/>
        <v>17</v>
      </c>
      <c r="AA89" s="35"/>
      <c r="AB89" s="5">
        <v>2000</v>
      </c>
      <c r="AH89" s="5" t="s">
        <v>201</v>
      </c>
    </row>
    <row r="90" spans="1:34" ht="12.75">
      <c r="A90" s="1" t="s">
        <v>202</v>
      </c>
      <c r="C90" s="1" t="s">
        <v>151</v>
      </c>
      <c r="E90" s="38" t="s">
        <v>0</v>
      </c>
      <c r="F90" s="30">
        <v>243</v>
      </c>
      <c r="I90" s="4">
        <v>447</v>
      </c>
      <c r="J90" s="22">
        <f t="shared" si="22"/>
        <v>447</v>
      </c>
      <c r="K90" s="4">
        <v>61</v>
      </c>
      <c r="L90" s="4">
        <v>69</v>
      </c>
      <c r="M90" s="5">
        <v>347</v>
      </c>
      <c r="N90" s="4">
        <v>0.7002881844380403</v>
      </c>
      <c r="O90" s="5">
        <v>327</v>
      </c>
      <c r="P90" s="4">
        <f t="shared" si="23"/>
        <v>1.3669724770642202</v>
      </c>
      <c r="R90" s="23"/>
      <c r="S90" s="5">
        <v>1.125</v>
      </c>
      <c r="T90" s="27">
        <v>1.71</v>
      </c>
      <c r="U90" s="5">
        <v>45</v>
      </c>
      <c r="V90" s="4">
        <f aca="true" t="shared" si="24" ref="V90:V95">+F90/U90</f>
        <v>5.4</v>
      </c>
      <c r="W90" s="5">
        <v>36</v>
      </c>
      <c r="X90" s="4">
        <f aca="true" t="shared" si="25" ref="X90:X95">+F90/W90</f>
        <v>6.75</v>
      </c>
      <c r="Y90" s="27">
        <v>120</v>
      </c>
      <c r="Z90" s="4">
        <f t="shared" si="21"/>
        <v>3.725</v>
      </c>
      <c r="AA90" s="27">
        <v>70</v>
      </c>
      <c r="AB90" s="5">
        <v>1995</v>
      </c>
      <c r="AD90" s="5">
        <v>6</v>
      </c>
      <c r="AE90" s="5">
        <v>6</v>
      </c>
      <c r="AF90" s="5">
        <v>8</v>
      </c>
      <c r="AG90" s="5">
        <v>7</v>
      </c>
      <c r="AH90" s="5" t="s">
        <v>180</v>
      </c>
    </row>
    <row r="91" spans="1:34" ht="12.75">
      <c r="A91" s="1" t="s">
        <v>203</v>
      </c>
      <c r="C91" s="1" t="s">
        <v>80</v>
      </c>
      <c r="E91" s="38" t="s">
        <v>0</v>
      </c>
      <c r="F91" s="30">
        <v>438</v>
      </c>
      <c r="G91" s="4">
        <v>600</v>
      </c>
      <c r="H91" s="4">
        <v>600</v>
      </c>
      <c r="I91" s="4">
        <f>H91*1.2</f>
        <v>720</v>
      </c>
      <c r="J91" s="22">
        <f t="shared" si="22"/>
        <v>720</v>
      </c>
      <c r="K91" s="4">
        <v>240</v>
      </c>
      <c r="L91" s="4">
        <v>130</v>
      </c>
      <c r="M91" s="5">
        <v>537</v>
      </c>
      <c r="N91" s="4">
        <v>0.8156424581005587</v>
      </c>
      <c r="O91" s="5">
        <v>669</v>
      </c>
      <c r="P91" s="4">
        <f t="shared" si="23"/>
        <v>1.0762331838565022</v>
      </c>
      <c r="Q91" s="5">
        <v>3182</v>
      </c>
      <c r="R91" s="23">
        <f>(F91/M91)/(Q91/10000)</f>
        <v>2.5633012511016933</v>
      </c>
      <c r="U91" s="5">
        <v>5</v>
      </c>
      <c r="V91" s="4">
        <f t="shared" si="24"/>
        <v>87.6</v>
      </c>
      <c r="W91" s="5">
        <v>5</v>
      </c>
      <c r="X91" s="4">
        <f t="shared" si="25"/>
        <v>87.6</v>
      </c>
      <c r="Y91" s="5">
        <v>29</v>
      </c>
      <c r="Z91" s="4">
        <f t="shared" si="21"/>
        <v>24.82758620689655</v>
      </c>
      <c r="AB91" s="5">
        <v>1994</v>
      </c>
      <c r="AD91" s="5">
        <v>8</v>
      </c>
      <c r="AE91" s="5">
        <v>8</v>
      </c>
      <c r="AF91" s="5">
        <v>11</v>
      </c>
      <c r="AG91" s="5">
        <v>5</v>
      </c>
      <c r="AH91" s="5" t="s">
        <v>204</v>
      </c>
    </row>
    <row r="92" spans="1:34" ht="12.75">
      <c r="A92" s="1" t="s">
        <v>205</v>
      </c>
      <c r="C92" s="1" t="s">
        <v>56</v>
      </c>
      <c r="E92" s="38" t="s">
        <v>0</v>
      </c>
      <c r="F92" s="30">
        <v>431</v>
      </c>
      <c r="I92" s="4">
        <v>673</v>
      </c>
      <c r="J92" s="22">
        <f t="shared" si="22"/>
        <v>673</v>
      </c>
      <c r="K92" s="4">
        <v>65</v>
      </c>
      <c r="L92" s="4">
        <v>65</v>
      </c>
      <c r="M92" s="5">
        <v>775</v>
      </c>
      <c r="N92" s="4">
        <v>0.5561290322580645</v>
      </c>
      <c r="O92" s="5">
        <v>917</v>
      </c>
      <c r="P92" s="4">
        <f t="shared" si="23"/>
        <v>0.7339149400218102</v>
      </c>
      <c r="Q92" s="5">
        <v>2838</v>
      </c>
      <c r="R92" s="23">
        <f>(F92/M92)/(Q92/10000)</f>
        <v>1.9595808042919822</v>
      </c>
      <c r="U92" s="5">
        <v>14</v>
      </c>
      <c r="V92" s="4">
        <f t="shared" si="24"/>
        <v>30.785714285714285</v>
      </c>
      <c r="W92" s="5">
        <v>1</v>
      </c>
      <c r="X92" s="4">
        <f t="shared" si="25"/>
        <v>431</v>
      </c>
      <c r="Y92" s="5">
        <v>11</v>
      </c>
      <c r="Z92" s="4">
        <f t="shared" si="21"/>
        <v>61.18181818181818</v>
      </c>
      <c r="AB92" s="5">
        <v>1984</v>
      </c>
      <c r="AD92" s="5">
        <v>24</v>
      </c>
      <c r="AE92" s="5">
        <v>19</v>
      </c>
      <c r="AF92" s="5">
        <v>27</v>
      </c>
      <c r="AG92" s="5">
        <v>14</v>
      </c>
      <c r="AH92" s="5" t="s">
        <v>75</v>
      </c>
    </row>
    <row r="93" spans="1:34" ht="12.75">
      <c r="A93" s="1" t="s">
        <v>206</v>
      </c>
      <c r="C93" s="1" t="s">
        <v>65</v>
      </c>
      <c r="E93" s="38" t="s">
        <v>0</v>
      </c>
      <c r="F93" s="30">
        <v>325</v>
      </c>
      <c r="I93" s="4">
        <v>461</v>
      </c>
      <c r="J93" s="22">
        <f t="shared" si="22"/>
        <v>461</v>
      </c>
      <c r="K93" s="4">
        <v>62</v>
      </c>
      <c r="L93" s="4">
        <v>82</v>
      </c>
      <c r="M93" s="5">
        <v>580</v>
      </c>
      <c r="N93" s="4">
        <v>0.5603448275862069</v>
      </c>
      <c r="O93" s="5">
        <v>636</v>
      </c>
      <c r="P93" s="4">
        <f t="shared" si="23"/>
        <v>0.7248427672955975</v>
      </c>
      <c r="R93" s="23"/>
      <c r="U93" s="5">
        <v>11</v>
      </c>
      <c r="V93" s="4">
        <f t="shared" si="24"/>
        <v>29.545454545454547</v>
      </c>
      <c r="W93" s="5">
        <v>7</v>
      </c>
      <c r="X93" s="4">
        <f t="shared" si="25"/>
        <v>46.42857142857143</v>
      </c>
      <c r="Y93" s="5">
        <v>21</v>
      </c>
      <c r="Z93" s="4">
        <f t="shared" si="21"/>
        <v>21.952380952380953</v>
      </c>
      <c r="AB93" s="5">
        <v>1994</v>
      </c>
      <c r="AD93" s="5">
        <v>8</v>
      </c>
      <c r="AE93" s="5">
        <v>7</v>
      </c>
      <c r="AF93" s="5">
        <v>12</v>
      </c>
      <c r="AG93" s="5">
        <v>8</v>
      </c>
      <c r="AH93" s="5" t="s">
        <v>60</v>
      </c>
    </row>
    <row r="94" spans="1:34" ht="12.75">
      <c r="A94" s="1" t="s">
        <v>207</v>
      </c>
      <c r="C94" s="1" t="s">
        <v>99</v>
      </c>
      <c r="E94" s="38" t="s">
        <v>608</v>
      </c>
      <c r="F94" s="30">
        <v>255</v>
      </c>
      <c r="G94" s="4">
        <v>294</v>
      </c>
      <c r="H94" s="4">
        <v>310</v>
      </c>
      <c r="I94" s="4">
        <v>326</v>
      </c>
      <c r="J94" s="22">
        <f t="shared" si="22"/>
        <v>326</v>
      </c>
      <c r="K94" s="4">
        <v>77</v>
      </c>
      <c r="L94" s="4">
        <v>78</v>
      </c>
      <c r="M94" s="5">
        <v>573</v>
      </c>
      <c r="N94" s="4">
        <v>0.44502617801047123</v>
      </c>
      <c r="O94" s="5">
        <v>577</v>
      </c>
      <c r="P94" s="4">
        <f t="shared" si="23"/>
        <v>0.5649913344887348</v>
      </c>
      <c r="Q94" s="5">
        <v>3228</v>
      </c>
      <c r="R94" s="23">
        <f>(F94/M94)/(Q94/10000)</f>
        <v>1.3786436741340498</v>
      </c>
      <c r="S94" s="5">
        <v>0.46</v>
      </c>
      <c r="T94" s="27">
        <v>1.24</v>
      </c>
      <c r="U94" s="5">
        <v>144</v>
      </c>
      <c r="V94" s="4">
        <f t="shared" si="24"/>
        <v>1.7708333333333333</v>
      </c>
      <c r="W94" s="5">
        <v>23</v>
      </c>
      <c r="X94" s="4">
        <f t="shared" si="25"/>
        <v>11.08695652173913</v>
      </c>
      <c r="Y94" s="27">
        <v>161</v>
      </c>
      <c r="Z94" s="4">
        <f t="shared" si="21"/>
        <v>2.0248447204968945</v>
      </c>
      <c r="AA94" s="27">
        <v>130</v>
      </c>
      <c r="AB94" s="5">
        <v>1974</v>
      </c>
      <c r="AC94" s="5">
        <v>700</v>
      </c>
      <c r="AD94" s="5">
        <v>29</v>
      </c>
      <c r="AE94" s="5">
        <v>21</v>
      </c>
      <c r="AF94" s="5">
        <v>34</v>
      </c>
      <c r="AG94" s="5">
        <v>21</v>
      </c>
      <c r="AH94" s="5" t="s">
        <v>53</v>
      </c>
    </row>
    <row r="95" spans="1:34" ht="12.75">
      <c r="A95" s="1" t="s">
        <v>208</v>
      </c>
      <c r="C95" s="1" t="s">
        <v>142</v>
      </c>
      <c r="E95" s="38" t="s">
        <v>608</v>
      </c>
      <c r="F95" s="21">
        <v>107</v>
      </c>
      <c r="G95" s="4">
        <v>127</v>
      </c>
      <c r="H95" s="4">
        <v>136</v>
      </c>
      <c r="I95" s="4">
        <v>145</v>
      </c>
      <c r="J95" s="22">
        <f t="shared" si="22"/>
        <v>145</v>
      </c>
      <c r="K95" s="4">
        <v>60</v>
      </c>
      <c r="L95" s="4">
        <v>57</v>
      </c>
      <c r="M95" s="5">
        <v>373</v>
      </c>
      <c r="N95" s="4">
        <v>0.2868632707774799</v>
      </c>
      <c r="O95" s="5">
        <v>387</v>
      </c>
      <c r="P95" s="4">
        <f t="shared" si="23"/>
        <v>0.37467700258397935</v>
      </c>
      <c r="U95" s="5">
        <v>20</v>
      </c>
      <c r="V95" s="4">
        <f t="shared" si="24"/>
        <v>5.35</v>
      </c>
      <c r="W95" s="5">
        <v>15</v>
      </c>
      <c r="X95" s="4">
        <f t="shared" si="25"/>
        <v>7.133333333333334</v>
      </c>
      <c r="Y95" s="5">
        <v>89</v>
      </c>
      <c r="Z95" s="4">
        <f t="shared" si="21"/>
        <v>1.6292134831460674</v>
      </c>
      <c r="AB95" s="5">
        <v>1996</v>
      </c>
      <c r="AD95" s="5">
        <v>24</v>
      </c>
      <c r="AE95" s="5">
        <v>24</v>
      </c>
      <c r="AF95" s="5">
        <v>7</v>
      </c>
      <c r="AG95" s="5">
        <v>5</v>
      </c>
      <c r="AH95" s="5" t="s">
        <v>83</v>
      </c>
    </row>
    <row r="96" spans="1:35" ht="12.75">
      <c r="A96" s="1" t="s">
        <v>209</v>
      </c>
      <c r="C96" s="1" t="s">
        <v>80</v>
      </c>
      <c r="E96" s="38" t="s">
        <v>0</v>
      </c>
      <c r="F96" s="30">
        <v>231</v>
      </c>
      <c r="G96" s="4">
        <v>295</v>
      </c>
      <c r="H96" s="4">
        <v>295</v>
      </c>
      <c r="I96" s="4">
        <f>H96*1.2</f>
        <v>354</v>
      </c>
      <c r="J96" s="22">
        <f t="shared" si="22"/>
        <v>354</v>
      </c>
      <c r="L96" s="4">
        <v>46</v>
      </c>
      <c r="M96" s="5">
        <v>259</v>
      </c>
      <c r="N96" s="4">
        <v>0.8918918918918919</v>
      </c>
      <c r="O96" s="5">
        <v>341</v>
      </c>
      <c r="P96" s="4">
        <f t="shared" si="23"/>
        <v>1.0381231671554252</v>
      </c>
      <c r="Q96" s="5">
        <v>3344</v>
      </c>
      <c r="R96" s="23">
        <f>(F96/M96)/(Q96/10000)</f>
        <v>2.667140825035562</v>
      </c>
      <c r="U96" s="5">
        <v>0</v>
      </c>
      <c r="V96" s="34"/>
      <c r="W96" s="5">
        <v>0</v>
      </c>
      <c r="Y96" s="5">
        <v>153</v>
      </c>
      <c r="Z96" s="4">
        <f t="shared" si="21"/>
        <v>2.3137254901960786</v>
      </c>
      <c r="AB96" s="5">
        <v>1997</v>
      </c>
      <c r="AD96" s="5">
        <v>19</v>
      </c>
      <c r="AE96" s="5">
        <v>19</v>
      </c>
      <c r="AF96" s="5">
        <v>11</v>
      </c>
      <c r="AG96" s="5">
        <v>7</v>
      </c>
      <c r="AH96" s="5" t="s">
        <v>60</v>
      </c>
      <c r="AI96" s="1" t="s">
        <v>210</v>
      </c>
    </row>
    <row r="97" spans="1:34" ht="12.75">
      <c r="A97" s="1" t="s">
        <v>211</v>
      </c>
      <c r="C97" s="1" t="s">
        <v>56</v>
      </c>
      <c r="E97" s="38" t="s">
        <v>0</v>
      </c>
      <c r="F97" s="30">
        <v>265</v>
      </c>
      <c r="I97" s="4">
        <v>439</v>
      </c>
      <c r="J97" s="22">
        <f t="shared" si="22"/>
        <v>439</v>
      </c>
      <c r="K97" s="4">
        <v>265</v>
      </c>
      <c r="L97" s="4">
        <v>219</v>
      </c>
      <c r="M97" s="5">
        <v>447</v>
      </c>
      <c r="N97" s="4">
        <v>0.5928411633109619</v>
      </c>
      <c r="O97" s="5">
        <v>462</v>
      </c>
      <c r="P97" s="4">
        <f t="shared" si="23"/>
        <v>0.9502164502164502</v>
      </c>
      <c r="Q97" s="5">
        <v>2904</v>
      </c>
      <c r="R97" s="23">
        <f>(F97/M97)/(Q97/10000)</f>
        <v>2.041464060988161</v>
      </c>
      <c r="S97" s="5">
        <v>0.452</v>
      </c>
      <c r="T97" s="27">
        <v>1.11</v>
      </c>
      <c r="U97" s="5">
        <v>261</v>
      </c>
      <c r="V97" s="4">
        <f>+F97/U97</f>
        <v>1.0153256704980842</v>
      </c>
      <c r="W97" s="5">
        <v>19</v>
      </c>
      <c r="X97" s="4">
        <f>+F97/W97</f>
        <v>13.947368421052632</v>
      </c>
      <c r="Y97" s="27">
        <v>97</v>
      </c>
      <c r="Z97" s="4">
        <f t="shared" si="21"/>
        <v>4.525773195876289</v>
      </c>
      <c r="AA97" s="27">
        <v>87</v>
      </c>
      <c r="AB97" s="5">
        <v>1963</v>
      </c>
      <c r="AC97" s="5">
        <v>1000</v>
      </c>
      <c r="AD97" s="5">
        <v>496</v>
      </c>
      <c r="AE97" s="5">
        <v>199</v>
      </c>
      <c r="AF97" s="5">
        <v>315</v>
      </c>
      <c r="AG97" s="5">
        <v>165</v>
      </c>
      <c r="AH97" s="5" t="s">
        <v>83</v>
      </c>
    </row>
    <row r="98" spans="1:35" ht="12.75">
      <c r="A98" s="1" t="s">
        <v>212</v>
      </c>
      <c r="C98" s="1" t="s">
        <v>65</v>
      </c>
      <c r="E98" s="38" t="s">
        <v>0</v>
      </c>
      <c r="F98" s="30">
        <v>165</v>
      </c>
      <c r="I98" s="4">
        <v>214</v>
      </c>
      <c r="J98" s="22">
        <f t="shared" si="22"/>
        <v>214</v>
      </c>
      <c r="K98" s="4">
        <v>58</v>
      </c>
      <c r="L98" s="4">
        <v>60</v>
      </c>
      <c r="M98" s="5">
        <v>525</v>
      </c>
      <c r="N98" s="4">
        <v>0.3142857142857143</v>
      </c>
      <c r="O98" s="5">
        <v>342</v>
      </c>
      <c r="P98" s="4">
        <f t="shared" si="23"/>
        <v>0.6257309941520468</v>
      </c>
      <c r="R98" s="23"/>
      <c r="U98" s="5">
        <v>26</v>
      </c>
      <c r="V98" s="4">
        <f>+F98/U98</f>
        <v>6.346153846153846</v>
      </c>
      <c r="W98" s="5">
        <v>12</v>
      </c>
      <c r="X98" s="4">
        <f>+F98/W98</f>
        <v>13.75</v>
      </c>
      <c r="Y98" s="5">
        <v>184</v>
      </c>
      <c r="Z98" s="4">
        <f t="shared" si="21"/>
        <v>1.1630434782608696</v>
      </c>
      <c r="AB98" s="5">
        <v>1995</v>
      </c>
      <c r="AD98" s="5">
        <v>40</v>
      </c>
      <c r="AE98" s="5">
        <v>40</v>
      </c>
      <c r="AF98" s="5">
        <v>79</v>
      </c>
      <c r="AG98" s="5">
        <v>71</v>
      </c>
      <c r="AH98" s="5" t="s">
        <v>60</v>
      </c>
      <c r="AI98" s="1" t="s">
        <v>213</v>
      </c>
    </row>
    <row r="99" spans="1:34" ht="12.75">
      <c r="A99" s="1" t="s">
        <v>214</v>
      </c>
      <c r="C99" s="1" t="s">
        <v>62</v>
      </c>
      <c r="E99" s="38" t="s">
        <v>0</v>
      </c>
      <c r="F99" s="21">
        <v>274</v>
      </c>
      <c r="I99" s="4">
        <v>420</v>
      </c>
      <c r="J99" s="22">
        <f t="shared" si="22"/>
        <v>420</v>
      </c>
      <c r="K99" s="4">
        <v>50</v>
      </c>
      <c r="M99" s="5">
        <v>492</v>
      </c>
      <c r="N99" s="4">
        <v>0.556910569105691</v>
      </c>
      <c r="O99" s="5">
        <v>553</v>
      </c>
      <c r="P99" s="4">
        <f t="shared" si="23"/>
        <v>0.759493670886076</v>
      </c>
      <c r="Q99" s="5">
        <v>3060</v>
      </c>
      <c r="R99" s="23">
        <f>(F99/M99)/(Q99/10000)</f>
        <v>1.8199691800839577</v>
      </c>
      <c r="U99" s="5">
        <v>69</v>
      </c>
      <c r="V99" s="4">
        <f>+F99/U99</f>
        <v>3.971014492753623</v>
      </c>
      <c r="W99" s="5">
        <v>69</v>
      </c>
      <c r="X99" s="4">
        <f>+F99/W99</f>
        <v>3.971014492753623</v>
      </c>
      <c r="Y99" s="5">
        <v>554</v>
      </c>
      <c r="Z99" s="4">
        <f t="shared" si="21"/>
        <v>0.7581227436823105</v>
      </c>
      <c r="AB99" s="5">
        <v>1996</v>
      </c>
      <c r="AD99" s="5">
        <v>31</v>
      </c>
      <c r="AE99" s="5">
        <v>31</v>
      </c>
      <c r="AF99" s="5">
        <v>17</v>
      </c>
      <c r="AG99" s="5">
        <v>16</v>
      </c>
      <c r="AH99" s="5" t="s">
        <v>66</v>
      </c>
    </row>
    <row r="100" spans="1:34" ht="12.75">
      <c r="A100" s="1" t="s">
        <v>215</v>
      </c>
      <c r="C100" s="1" t="s">
        <v>216</v>
      </c>
      <c r="E100" s="38" t="s">
        <v>0</v>
      </c>
      <c r="F100" s="21">
        <v>150</v>
      </c>
      <c r="H100" s="4">
        <v>282</v>
      </c>
      <c r="J100" s="22">
        <f t="shared" si="22"/>
        <v>282</v>
      </c>
      <c r="K100" s="4">
        <v>150</v>
      </c>
      <c r="L100" s="4">
        <v>191</v>
      </c>
      <c r="M100" s="5">
        <v>600</v>
      </c>
      <c r="N100" s="4">
        <v>0.25</v>
      </c>
      <c r="O100" s="5">
        <v>559</v>
      </c>
      <c r="P100" s="4">
        <f t="shared" si="23"/>
        <v>0.5044722719141324</v>
      </c>
      <c r="Q100" s="5">
        <v>2730</v>
      </c>
      <c r="R100" s="23">
        <f>(F100/M100)/(Q100/10000)</f>
        <v>0.9157509157509157</v>
      </c>
      <c r="U100" s="5">
        <v>18</v>
      </c>
      <c r="V100" s="4">
        <f>+F100/U100</f>
        <v>8.333333333333334</v>
      </c>
      <c r="W100" s="5">
        <v>12</v>
      </c>
      <c r="X100" s="22">
        <f>F100/W100</f>
        <v>12.5</v>
      </c>
      <c r="Y100" s="5">
        <v>50</v>
      </c>
      <c r="Z100" s="4">
        <f t="shared" si="21"/>
        <v>5.64</v>
      </c>
      <c r="AB100" s="5">
        <v>1999</v>
      </c>
      <c r="AD100" s="5">
        <v>42</v>
      </c>
      <c r="AE100" s="5">
        <v>10</v>
      </c>
      <c r="AF100" s="38">
        <v>47</v>
      </c>
      <c r="AG100" s="38">
        <v>10</v>
      </c>
      <c r="AH100" s="5" t="s">
        <v>94</v>
      </c>
    </row>
    <row r="101" spans="1:34" ht="12.75">
      <c r="A101" s="24" t="s">
        <v>217</v>
      </c>
      <c r="B101" s="24"/>
      <c r="C101" s="24" t="s">
        <v>218</v>
      </c>
      <c r="E101" s="38" t="s">
        <v>608</v>
      </c>
      <c r="G101" s="4" t="s">
        <v>49</v>
      </c>
      <c r="J101" s="22">
        <f t="shared" si="22"/>
        <v>0</v>
      </c>
      <c r="L101" s="4" t="s">
        <v>49</v>
      </c>
      <c r="O101" s="5">
        <v>48</v>
      </c>
      <c r="P101" s="4">
        <f t="shared" si="23"/>
        <v>0</v>
      </c>
      <c r="T101" s="26"/>
      <c r="Y101" s="5">
        <v>12</v>
      </c>
      <c r="Z101" s="4">
        <f t="shared" si="21"/>
        <v>0</v>
      </c>
      <c r="AA101" s="26"/>
      <c r="AB101" s="5">
        <v>1999</v>
      </c>
      <c r="AH101" s="5" t="s">
        <v>75</v>
      </c>
    </row>
    <row r="102" spans="1:34" ht="12.75">
      <c r="A102" s="1" t="s">
        <v>219</v>
      </c>
      <c r="C102" s="1" t="s">
        <v>220</v>
      </c>
      <c r="E102" s="38" t="s">
        <v>608</v>
      </c>
      <c r="F102" s="30">
        <v>165</v>
      </c>
      <c r="I102" s="4">
        <v>199</v>
      </c>
      <c r="J102" s="22">
        <f t="shared" si="22"/>
        <v>199</v>
      </c>
      <c r="K102" s="4">
        <v>108</v>
      </c>
      <c r="L102" s="4">
        <v>132</v>
      </c>
      <c r="M102" s="5">
        <v>477</v>
      </c>
      <c r="N102" s="4">
        <v>0.34591194968553457</v>
      </c>
      <c r="O102" s="5">
        <v>521</v>
      </c>
      <c r="P102" s="4">
        <f t="shared" si="23"/>
        <v>0.381957773512476</v>
      </c>
      <c r="R102" s="23"/>
      <c r="U102" s="5">
        <v>60</v>
      </c>
      <c r="V102" s="4">
        <f>+F102/U102</f>
        <v>2.75</v>
      </c>
      <c r="W102" s="5">
        <v>28</v>
      </c>
      <c r="X102" s="4">
        <f>+F102/W102</f>
        <v>5.892857142857143</v>
      </c>
      <c r="Y102" s="5">
        <v>144</v>
      </c>
      <c r="Z102" s="4">
        <f t="shared" si="21"/>
        <v>1.3819444444444444</v>
      </c>
      <c r="AB102" s="5">
        <v>1979</v>
      </c>
      <c r="AC102" s="5">
        <v>1400</v>
      </c>
      <c r="AD102" s="5">
        <v>25</v>
      </c>
      <c r="AE102" s="5">
        <v>17</v>
      </c>
      <c r="AF102" s="5">
        <v>25</v>
      </c>
      <c r="AG102" s="5">
        <v>15</v>
      </c>
      <c r="AH102" s="5" t="s">
        <v>94</v>
      </c>
    </row>
    <row r="103" spans="1:34" ht="12.75">
      <c r="A103" s="29" t="s">
        <v>221</v>
      </c>
      <c r="B103" s="29"/>
      <c r="C103" s="29" t="s">
        <v>56</v>
      </c>
      <c r="E103" s="38" t="s">
        <v>0</v>
      </c>
      <c r="F103" s="30"/>
      <c r="I103" s="4">
        <v>393</v>
      </c>
      <c r="J103" s="22">
        <f t="shared" si="22"/>
        <v>393</v>
      </c>
      <c r="O103" s="5">
        <v>460</v>
      </c>
      <c r="P103" s="4">
        <f t="shared" si="23"/>
        <v>0.8543478260869565</v>
      </c>
      <c r="R103" s="23"/>
      <c r="T103" s="35"/>
      <c r="V103" s="4"/>
      <c r="X103" s="4"/>
      <c r="Y103" s="5">
        <v>77</v>
      </c>
      <c r="Z103" s="4">
        <f t="shared" si="21"/>
        <v>5.103896103896104</v>
      </c>
      <c r="AA103" s="35"/>
      <c r="AB103" s="5">
        <v>1999</v>
      </c>
      <c r="AH103" s="5" t="s">
        <v>70</v>
      </c>
    </row>
    <row r="104" spans="1:34" ht="12.75">
      <c r="A104" s="1" t="s">
        <v>222</v>
      </c>
      <c r="C104" s="1" t="s">
        <v>56</v>
      </c>
      <c r="E104" s="38" t="s">
        <v>0</v>
      </c>
      <c r="F104" s="30">
        <v>490</v>
      </c>
      <c r="I104" s="4">
        <v>665</v>
      </c>
      <c r="J104" s="22">
        <f t="shared" si="22"/>
        <v>665</v>
      </c>
      <c r="L104" s="4">
        <v>95</v>
      </c>
      <c r="M104" s="5">
        <v>1197</v>
      </c>
      <c r="N104" s="4">
        <v>0.4093567251461988</v>
      </c>
      <c r="O104" s="5">
        <v>454</v>
      </c>
      <c r="P104" s="4">
        <f t="shared" si="23"/>
        <v>1.4647577092511013</v>
      </c>
      <c r="Q104" s="5">
        <v>2460</v>
      </c>
      <c r="R104" s="23">
        <f>(F104/M104)/(Q104/10000)</f>
        <v>1.6640517282365805</v>
      </c>
      <c r="S104" s="5">
        <v>0.532</v>
      </c>
      <c r="T104" s="27">
        <v>1.41</v>
      </c>
      <c r="U104" s="5">
        <v>412</v>
      </c>
      <c r="V104" s="4">
        <f>+F104/U104</f>
        <v>1.1893203883495145</v>
      </c>
      <c r="W104" s="5">
        <v>82</v>
      </c>
      <c r="X104" s="4">
        <f>+F104/W104</f>
        <v>5.975609756097561</v>
      </c>
      <c r="Y104" s="27">
        <v>419</v>
      </c>
      <c r="Z104" s="4">
        <f t="shared" si="21"/>
        <v>1.5871121718377088</v>
      </c>
      <c r="AA104" s="27">
        <v>298</v>
      </c>
      <c r="AB104" s="5">
        <v>1988</v>
      </c>
      <c r="AD104" s="5">
        <v>53</v>
      </c>
      <c r="AE104" s="5">
        <v>45</v>
      </c>
      <c r="AF104" s="5">
        <v>67</v>
      </c>
      <c r="AG104" s="5">
        <v>48</v>
      </c>
      <c r="AH104" s="5" t="s">
        <v>170</v>
      </c>
    </row>
    <row r="105" spans="1:34" ht="12.75">
      <c r="A105" s="1" t="s">
        <v>223</v>
      </c>
      <c r="C105" s="1" t="s">
        <v>80</v>
      </c>
      <c r="E105" s="38" t="s">
        <v>0</v>
      </c>
      <c r="F105" s="30">
        <v>167</v>
      </c>
      <c r="G105" s="4">
        <v>306</v>
      </c>
      <c r="H105" s="4">
        <v>306</v>
      </c>
      <c r="I105" s="4">
        <f>H105*1.2</f>
        <v>367.2</v>
      </c>
      <c r="J105" s="22">
        <f t="shared" si="22"/>
        <v>367.2</v>
      </c>
      <c r="K105" s="4">
        <v>50</v>
      </c>
      <c r="L105" s="4">
        <v>59</v>
      </c>
      <c r="M105" s="5">
        <v>227</v>
      </c>
      <c r="N105" s="4">
        <v>0.73568281938326</v>
      </c>
      <c r="O105" s="5">
        <v>184</v>
      </c>
      <c r="P105" s="4">
        <f t="shared" si="23"/>
        <v>1.9956521739130435</v>
      </c>
      <c r="Q105" s="5">
        <v>3432</v>
      </c>
      <c r="R105" s="23">
        <f>(F105/M105)/(Q105/10000)</f>
        <v>2.143597958575932</v>
      </c>
      <c r="S105" s="5">
        <v>0.05</v>
      </c>
      <c r="T105" s="27">
        <v>0.57</v>
      </c>
      <c r="U105" s="5">
        <v>18</v>
      </c>
      <c r="V105" s="4">
        <f>+F105/U105</f>
        <v>9.277777777777779</v>
      </c>
      <c r="W105" s="5">
        <v>1</v>
      </c>
      <c r="X105" s="4">
        <f>+F105/W105</f>
        <v>167</v>
      </c>
      <c r="Y105" s="27">
        <v>30</v>
      </c>
      <c r="Z105" s="4">
        <f t="shared" si="21"/>
        <v>12.24</v>
      </c>
      <c r="AA105" s="27">
        <v>53</v>
      </c>
      <c r="AB105" s="5">
        <v>1975</v>
      </c>
      <c r="AD105" s="5">
        <v>14</v>
      </c>
      <c r="AE105" s="5">
        <v>8</v>
      </c>
      <c r="AF105" s="5">
        <v>10</v>
      </c>
      <c r="AG105" s="5">
        <v>5</v>
      </c>
      <c r="AH105" s="5" t="s">
        <v>224</v>
      </c>
    </row>
    <row r="106" spans="1:35" ht="12.75">
      <c r="A106" s="1" t="s">
        <v>225</v>
      </c>
      <c r="C106" s="1" t="s">
        <v>44</v>
      </c>
      <c r="D106" s="27" t="s">
        <v>588</v>
      </c>
      <c r="E106" s="38" t="s">
        <v>608</v>
      </c>
      <c r="F106" s="30">
        <v>148</v>
      </c>
      <c r="G106" s="4">
        <v>128</v>
      </c>
      <c r="I106" s="4">
        <v>149</v>
      </c>
      <c r="J106" s="22">
        <f t="shared" si="22"/>
        <v>149</v>
      </c>
      <c r="K106" s="4">
        <v>61</v>
      </c>
      <c r="L106" s="4">
        <v>53</v>
      </c>
      <c r="M106" s="5">
        <v>440</v>
      </c>
      <c r="N106" s="4">
        <v>0.33636363636363636</v>
      </c>
      <c r="O106" s="5">
        <v>501</v>
      </c>
      <c r="P106" s="4">
        <f t="shared" si="23"/>
        <v>0.29740518962075846</v>
      </c>
      <c r="Q106" s="5">
        <v>3105</v>
      </c>
      <c r="R106" s="23">
        <f>(F106/M106)/(Q106/10000)</f>
        <v>1.0832967354706484</v>
      </c>
      <c r="U106" s="5">
        <v>0</v>
      </c>
      <c r="V106" s="34"/>
      <c r="W106" s="5" t="s">
        <v>6</v>
      </c>
      <c r="X106" s="4" t="s">
        <v>6</v>
      </c>
      <c r="Y106" s="5">
        <v>51</v>
      </c>
      <c r="Z106" s="4">
        <f t="shared" si="21"/>
        <v>2.9215686274509802</v>
      </c>
      <c r="AB106" s="5">
        <v>2000</v>
      </c>
      <c r="AD106" s="5">
        <v>100</v>
      </c>
      <c r="AE106" s="5">
        <v>2</v>
      </c>
      <c r="AF106" s="5">
        <v>101</v>
      </c>
      <c r="AG106" s="5">
        <v>2</v>
      </c>
      <c r="AH106" s="5" t="s">
        <v>75</v>
      </c>
      <c r="AI106" s="1" t="s">
        <v>46</v>
      </c>
    </row>
    <row r="107" spans="1:35" ht="12.75">
      <c r="A107" s="28" t="s">
        <v>226</v>
      </c>
      <c r="B107" s="28"/>
      <c r="C107" s="29" t="s">
        <v>65</v>
      </c>
      <c r="E107" s="38" t="s">
        <v>0</v>
      </c>
      <c r="F107" s="30"/>
      <c r="I107" s="4">
        <v>215</v>
      </c>
      <c r="J107" s="22">
        <f t="shared" si="22"/>
        <v>215</v>
      </c>
      <c r="O107" s="5">
        <v>500</v>
      </c>
      <c r="P107" s="4">
        <f t="shared" si="23"/>
        <v>0.43</v>
      </c>
      <c r="R107" s="23"/>
      <c r="T107" s="32"/>
      <c r="V107" s="34"/>
      <c r="X107" s="4"/>
      <c r="Y107" s="27">
        <v>3</v>
      </c>
      <c r="Z107" s="4">
        <f t="shared" si="21"/>
        <v>71.66666666666667</v>
      </c>
      <c r="AA107" s="32"/>
      <c r="AB107" s="5">
        <v>1973</v>
      </c>
      <c r="AH107" s="5" t="s">
        <v>45</v>
      </c>
      <c r="AI107" s="1" t="s">
        <v>227</v>
      </c>
    </row>
    <row r="108" spans="1:35" ht="12.75">
      <c r="A108" s="1" t="s">
        <v>228</v>
      </c>
      <c r="C108" s="1" t="s">
        <v>44</v>
      </c>
      <c r="D108" s="27" t="s">
        <v>44</v>
      </c>
      <c r="E108" s="38" t="s">
        <v>0</v>
      </c>
      <c r="F108" s="30">
        <v>123</v>
      </c>
      <c r="G108" s="4">
        <v>174</v>
      </c>
      <c r="I108" s="4">
        <v>201</v>
      </c>
      <c r="J108" s="22">
        <f t="shared" si="22"/>
        <v>201</v>
      </c>
      <c r="K108" s="4">
        <v>53</v>
      </c>
      <c r="L108" s="4">
        <v>65</v>
      </c>
      <c r="M108" s="5">
        <v>302</v>
      </c>
      <c r="N108" s="4">
        <v>0.40728476821192056</v>
      </c>
      <c r="O108" s="5">
        <v>511</v>
      </c>
      <c r="P108" s="4">
        <f t="shared" si="23"/>
        <v>0.3933463796477495</v>
      </c>
      <c r="Q108" s="5">
        <v>2772</v>
      </c>
      <c r="R108" s="23">
        <f>(F108/M108)/(Q108/10000)</f>
        <v>1.469281270605774</v>
      </c>
      <c r="T108" s="27">
        <v>0.86</v>
      </c>
      <c r="U108" s="5">
        <v>97</v>
      </c>
      <c r="V108" s="4">
        <f>+F108/U108</f>
        <v>1.268041237113402</v>
      </c>
      <c r="W108" s="5">
        <v>28</v>
      </c>
      <c r="X108" s="4">
        <f>+F108/W108</f>
        <v>4.392857142857143</v>
      </c>
      <c r="Y108" s="27">
        <v>92</v>
      </c>
      <c r="Z108" s="4">
        <f t="shared" si="21"/>
        <v>2.1847826086956523</v>
      </c>
      <c r="AA108" s="27">
        <v>107</v>
      </c>
      <c r="AB108" s="5">
        <v>1969</v>
      </c>
      <c r="AC108" s="5">
        <v>1051</v>
      </c>
      <c r="AD108" s="5">
        <v>337</v>
      </c>
      <c r="AE108" s="5">
        <v>212</v>
      </c>
      <c r="AF108" s="5">
        <v>309</v>
      </c>
      <c r="AG108" s="5">
        <v>164</v>
      </c>
      <c r="AH108" s="5" t="s">
        <v>45</v>
      </c>
      <c r="AI108" s="1" t="s">
        <v>46</v>
      </c>
    </row>
    <row r="109" spans="1:34" ht="12.75">
      <c r="A109" s="1" t="s">
        <v>229</v>
      </c>
      <c r="C109" s="1" t="s">
        <v>230</v>
      </c>
      <c r="E109" s="38" t="s">
        <v>0</v>
      </c>
      <c r="F109" s="30">
        <v>575</v>
      </c>
      <c r="H109" s="4">
        <v>995</v>
      </c>
      <c r="J109" s="22">
        <f t="shared" si="22"/>
        <v>995</v>
      </c>
      <c r="K109" s="4">
        <v>290</v>
      </c>
      <c r="L109" s="4">
        <v>500</v>
      </c>
      <c r="M109" s="5">
        <v>736</v>
      </c>
      <c r="N109" s="4">
        <v>0.78125</v>
      </c>
      <c r="O109" s="5">
        <v>1067</v>
      </c>
      <c r="P109" s="4">
        <f t="shared" si="23"/>
        <v>0.9325210871602624</v>
      </c>
      <c r="Q109" s="5">
        <v>4264</v>
      </c>
      <c r="R109" s="23">
        <f>(F109/M109)/(Q109/10000)</f>
        <v>1.8321998123827392</v>
      </c>
      <c r="S109" s="5">
        <v>2.159</v>
      </c>
      <c r="T109" s="27">
        <v>3.34</v>
      </c>
      <c r="U109" s="5">
        <v>544</v>
      </c>
      <c r="V109" s="4">
        <f>+F109/U109</f>
        <v>1.056985294117647</v>
      </c>
      <c r="W109" s="5">
        <v>190</v>
      </c>
      <c r="X109" s="4">
        <f>+F109/W109</f>
        <v>3.026315789473684</v>
      </c>
      <c r="Y109" s="27">
        <v>959</v>
      </c>
      <c r="Z109" s="4">
        <f t="shared" si="21"/>
        <v>1.0375391032325338</v>
      </c>
      <c r="AA109" s="27">
        <v>287</v>
      </c>
      <c r="AB109" s="5">
        <v>1992</v>
      </c>
      <c r="AD109" s="5">
        <v>31</v>
      </c>
      <c r="AE109" s="5">
        <v>29</v>
      </c>
      <c r="AF109" s="5">
        <v>67</v>
      </c>
      <c r="AG109" s="5">
        <v>49</v>
      </c>
      <c r="AH109" s="5" t="s">
        <v>201</v>
      </c>
    </row>
    <row r="110" spans="1:34" ht="12.75">
      <c r="A110" s="1" t="s">
        <v>231</v>
      </c>
      <c r="C110" s="1" t="s">
        <v>232</v>
      </c>
      <c r="E110" s="38" t="s">
        <v>608</v>
      </c>
      <c r="F110" s="30">
        <v>132</v>
      </c>
      <c r="G110" s="4">
        <v>273</v>
      </c>
      <c r="I110" s="4">
        <v>303</v>
      </c>
      <c r="J110" s="22">
        <f t="shared" si="22"/>
        <v>303</v>
      </c>
      <c r="K110" s="4">
        <v>60</v>
      </c>
      <c r="L110" s="4">
        <v>70</v>
      </c>
      <c r="M110" s="5">
        <v>767</v>
      </c>
      <c r="N110" s="4">
        <v>0.17209908735332463</v>
      </c>
      <c r="O110" s="5">
        <v>1117</v>
      </c>
      <c r="P110" s="4">
        <f t="shared" si="23"/>
        <v>0.2712623097582811</v>
      </c>
      <c r="Q110" s="5">
        <v>2280</v>
      </c>
      <c r="R110" s="23">
        <f>(F110/M110)/(Q110/10000)</f>
        <v>0.7548205585672133</v>
      </c>
      <c r="S110" s="5">
        <v>0.253</v>
      </c>
      <c r="T110" s="27">
        <v>0.38</v>
      </c>
      <c r="U110" s="5">
        <v>183</v>
      </c>
      <c r="V110" s="4">
        <f>+F110/U110</f>
        <v>0.7213114754098361</v>
      </c>
      <c r="W110" s="5">
        <v>21</v>
      </c>
      <c r="X110" s="4">
        <f>+F110/W110</f>
        <v>6.285714285714286</v>
      </c>
      <c r="Y110" s="27">
        <v>78</v>
      </c>
      <c r="Z110" s="4">
        <f t="shared" si="21"/>
        <v>3.8846153846153846</v>
      </c>
      <c r="AA110" s="27">
        <v>207</v>
      </c>
      <c r="AB110" s="5">
        <v>1969</v>
      </c>
      <c r="AC110" s="5">
        <v>1500</v>
      </c>
      <c r="AD110" s="5">
        <v>410</v>
      </c>
      <c r="AE110" s="5">
        <v>288</v>
      </c>
      <c r="AF110" s="5">
        <v>426</v>
      </c>
      <c r="AG110" s="5">
        <v>228</v>
      </c>
      <c r="AH110" s="5" t="s">
        <v>83</v>
      </c>
    </row>
    <row r="111" spans="1:34" ht="12.75">
      <c r="A111" s="24" t="s">
        <v>233</v>
      </c>
      <c r="B111" s="24"/>
      <c r="C111" s="24" t="s">
        <v>234</v>
      </c>
      <c r="E111" s="38" t="s">
        <v>608</v>
      </c>
      <c r="G111" s="4" t="s">
        <v>49</v>
      </c>
      <c r="J111" s="22">
        <f t="shared" si="22"/>
        <v>0</v>
      </c>
      <c r="L111" s="4" t="s">
        <v>49</v>
      </c>
      <c r="O111" s="5">
        <v>516</v>
      </c>
      <c r="P111" s="4">
        <f t="shared" si="23"/>
        <v>0</v>
      </c>
      <c r="T111" s="26"/>
      <c r="Y111" s="5">
        <v>75</v>
      </c>
      <c r="Z111" s="4">
        <f t="shared" si="21"/>
        <v>0</v>
      </c>
      <c r="AA111" s="26"/>
      <c r="AB111" s="5">
        <v>1998</v>
      </c>
      <c r="AH111" s="5" t="s">
        <v>235</v>
      </c>
    </row>
    <row r="112" spans="1:34" ht="12.75">
      <c r="A112" s="24" t="s">
        <v>236</v>
      </c>
      <c r="B112" s="24"/>
      <c r="C112" s="24" t="s">
        <v>237</v>
      </c>
      <c r="E112" s="38" t="s">
        <v>608</v>
      </c>
      <c r="G112" s="4" t="s">
        <v>49</v>
      </c>
      <c r="J112" s="22">
        <f t="shared" si="22"/>
        <v>0</v>
      </c>
      <c r="L112" s="4" t="s">
        <v>49</v>
      </c>
      <c r="O112" s="5">
        <v>60</v>
      </c>
      <c r="P112" s="4">
        <f t="shared" si="23"/>
        <v>0</v>
      </c>
      <c r="T112" s="26"/>
      <c r="Y112" s="5">
        <v>0</v>
      </c>
      <c r="Z112" s="4" t="s">
        <v>50</v>
      </c>
      <c r="AA112" s="26"/>
      <c r="AB112" s="5">
        <v>2003</v>
      </c>
      <c r="AH112" s="5" t="s">
        <v>60</v>
      </c>
    </row>
    <row r="113" spans="1:34" ht="12.75">
      <c r="A113" s="1" t="s">
        <v>238</v>
      </c>
      <c r="C113" s="1" t="s">
        <v>56</v>
      </c>
      <c r="E113" s="38" t="s">
        <v>0</v>
      </c>
      <c r="F113" s="30">
        <v>371</v>
      </c>
      <c r="I113" s="4">
        <v>484</v>
      </c>
      <c r="J113" s="22">
        <f t="shared" si="22"/>
        <v>484</v>
      </c>
      <c r="K113" s="4">
        <v>50</v>
      </c>
      <c r="L113" s="4">
        <v>55</v>
      </c>
      <c r="M113" s="5">
        <v>442</v>
      </c>
      <c r="N113" s="4">
        <v>0.8393665158371041</v>
      </c>
      <c r="O113" s="5">
        <v>560</v>
      </c>
      <c r="P113" s="4">
        <f t="shared" si="23"/>
        <v>0.8642857142857143</v>
      </c>
      <c r="Q113" s="5">
        <v>2924</v>
      </c>
      <c r="R113" s="23">
        <f>(F113/M113)/(Q113/10000)</f>
        <v>2.870610519278742</v>
      </c>
      <c r="U113" s="5">
        <v>50</v>
      </c>
      <c r="V113" s="4">
        <f>+F113/U113</f>
        <v>7.42</v>
      </c>
      <c r="W113" s="5">
        <v>14</v>
      </c>
      <c r="X113" s="4">
        <f>+F113/W113</f>
        <v>26.5</v>
      </c>
      <c r="Y113" s="5">
        <v>61</v>
      </c>
      <c r="Z113" s="4">
        <f aca="true" t="shared" si="26" ref="Z113:Z152">+J113/Y113</f>
        <v>7.934426229508197</v>
      </c>
      <c r="AB113" s="5">
        <v>1984</v>
      </c>
      <c r="AC113" s="5">
        <v>600</v>
      </c>
      <c r="AD113" s="5">
        <v>37</v>
      </c>
      <c r="AE113" s="5">
        <v>30</v>
      </c>
      <c r="AF113" s="5">
        <v>45</v>
      </c>
      <c r="AG113" s="5">
        <v>24</v>
      </c>
      <c r="AH113" s="5" t="s">
        <v>60</v>
      </c>
    </row>
    <row r="114" spans="1:34" ht="12.75">
      <c r="A114" s="1" t="s">
        <v>239</v>
      </c>
      <c r="C114" s="1" t="s">
        <v>56</v>
      </c>
      <c r="E114" s="38" t="s">
        <v>0</v>
      </c>
      <c r="F114" s="30">
        <v>835</v>
      </c>
      <c r="I114" s="4">
        <v>1086</v>
      </c>
      <c r="J114" s="22">
        <f t="shared" si="22"/>
        <v>1086</v>
      </c>
      <c r="K114" s="4">
        <v>835</v>
      </c>
      <c r="M114" s="5">
        <v>745</v>
      </c>
      <c r="N114" s="4">
        <v>1.1208053691275168</v>
      </c>
      <c r="O114" s="5">
        <v>1200</v>
      </c>
      <c r="P114" s="4">
        <f t="shared" si="23"/>
        <v>0.905</v>
      </c>
      <c r="Q114" s="5">
        <v>4263</v>
      </c>
      <c r="R114" s="23">
        <f>(F114/M114)/(Q114/10000)</f>
        <v>2.6291470071018455</v>
      </c>
      <c r="S114" s="5">
        <v>0.242</v>
      </c>
      <c r="T114" s="27">
        <v>1.13</v>
      </c>
      <c r="U114" s="5">
        <v>61</v>
      </c>
      <c r="V114" s="4">
        <f>+F114/U114</f>
        <v>13.688524590163935</v>
      </c>
      <c r="W114" s="5">
        <v>15</v>
      </c>
      <c r="X114" s="4">
        <f>+F114/W114</f>
        <v>55.666666666666664</v>
      </c>
      <c r="Y114" s="27">
        <v>263</v>
      </c>
      <c r="Z114" s="4">
        <f t="shared" si="26"/>
        <v>4.129277566539924</v>
      </c>
      <c r="AA114" s="27">
        <v>233</v>
      </c>
      <c r="AB114" s="5">
        <v>1982</v>
      </c>
      <c r="AD114" s="5">
        <v>29</v>
      </c>
      <c r="AE114" s="5">
        <v>15</v>
      </c>
      <c r="AF114" s="5">
        <v>40</v>
      </c>
      <c r="AG114" s="5">
        <v>17</v>
      </c>
      <c r="AH114" s="5" t="s">
        <v>224</v>
      </c>
    </row>
    <row r="115" spans="1:34" ht="12.75">
      <c r="A115" s="29" t="s">
        <v>240</v>
      </c>
      <c r="B115" s="29"/>
      <c r="C115" s="29" t="s">
        <v>62</v>
      </c>
      <c r="E115" s="38" t="s">
        <v>0</v>
      </c>
      <c r="F115" s="30"/>
      <c r="H115" s="4">
        <v>148</v>
      </c>
      <c r="J115" s="22">
        <f t="shared" si="22"/>
        <v>148</v>
      </c>
      <c r="O115" s="5">
        <v>352</v>
      </c>
      <c r="P115" s="4">
        <f t="shared" si="23"/>
        <v>0.42045454545454547</v>
      </c>
      <c r="R115" s="23"/>
      <c r="T115" s="35"/>
      <c r="V115" s="4"/>
      <c r="X115" s="4"/>
      <c r="Y115" s="5">
        <v>24</v>
      </c>
      <c r="Z115" s="4">
        <f t="shared" si="26"/>
        <v>6.166666666666667</v>
      </c>
      <c r="AA115" s="35"/>
      <c r="AB115" s="5">
        <v>1966</v>
      </c>
      <c r="AH115" s="5" t="s">
        <v>108</v>
      </c>
    </row>
    <row r="116" spans="1:34" ht="12.75">
      <c r="A116" s="28" t="s">
        <v>241</v>
      </c>
      <c r="B116" s="28"/>
      <c r="C116" s="29" t="s">
        <v>65</v>
      </c>
      <c r="E116" s="38" t="s">
        <v>0</v>
      </c>
      <c r="F116" s="30"/>
      <c r="I116" s="4">
        <v>240</v>
      </c>
      <c r="J116" s="22">
        <f aca="true" t="shared" si="27" ref="J116:J179">MAX(G116:I116)</f>
        <v>240</v>
      </c>
      <c r="L116" s="4">
        <v>83</v>
      </c>
      <c r="O116" s="5">
        <v>530</v>
      </c>
      <c r="P116" s="4">
        <f t="shared" si="23"/>
        <v>0.4528301886792453</v>
      </c>
      <c r="R116" s="23"/>
      <c r="T116" s="32"/>
      <c r="V116" s="4"/>
      <c r="X116" s="4"/>
      <c r="Y116" s="27">
        <v>42</v>
      </c>
      <c r="Z116" s="4">
        <f t="shared" si="26"/>
        <v>5.714285714285714</v>
      </c>
      <c r="AA116" s="32"/>
      <c r="AB116" s="5">
        <v>1987</v>
      </c>
      <c r="AH116" s="5" t="s">
        <v>75</v>
      </c>
    </row>
    <row r="117" spans="1:35" ht="12.75">
      <c r="A117" s="1" t="s">
        <v>242</v>
      </c>
      <c r="C117" s="1" t="s">
        <v>44</v>
      </c>
      <c r="D117" s="27" t="s">
        <v>588</v>
      </c>
      <c r="E117" s="38" t="s">
        <v>608</v>
      </c>
      <c r="F117" s="30">
        <v>145</v>
      </c>
      <c r="G117" s="4">
        <v>324</v>
      </c>
      <c r="I117" s="4">
        <v>375</v>
      </c>
      <c r="J117" s="22">
        <f t="shared" si="27"/>
        <v>375</v>
      </c>
      <c r="K117" s="4">
        <v>58</v>
      </c>
      <c r="L117" s="4">
        <v>72</v>
      </c>
      <c r="M117" s="5">
        <v>969</v>
      </c>
      <c r="N117" s="4">
        <v>0.14963880288957687</v>
      </c>
      <c r="O117" s="5">
        <v>1405</v>
      </c>
      <c r="P117" s="4">
        <f t="shared" si="23"/>
        <v>0.2669039145907473</v>
      </c>
      <c r="Q117" s="5">
        <v>3082</v>
      </c>
      <c r="R117" s="23">
        <f>(F117/M117)/(Q117/10000)</f>
        <v>0.48552499315242337</v>
      </c>
      <c r="S117" s="5">
        <v>0.835</v>
      </c>
      <c r="T117" s="27">
        <v>2.2</v>
      </c>
      <c r="U117" s="5">
        <v>1113</v>
      </c>
      <c r="V117" s="4">
        <f>+F117/U117</f>
        <v>0.1302785265049416</v>
      </c>
      <c r="W117" s="5">
        <v>81</v>
      </c>
      <c r="X117" s="4">
        <f>+F117/W117</f>
        <v>1.7901234567901234</v>
      </c>
      <c r="Y117" s="27">
        <v>535</v>
      </c>
      <c r="Z117" s="4">
        <f t="shared" si="26"/>
        <v>0.7009345794392523</v>
      </c>
      <c r="AA117" s="27">
        <v>243</v>
      </c>
      <c r="AB117" s="5">
        <v>1960</v>
      </c>
      <c r="AC117" s="5">
        <v>2000</v>
      </c>
      <c r="AD117" s="5">
        <v>393</v>
      </c>
      <c r="AE117" s="5">
        <v>284</v>
      </c>
      <c r="AF117" s="5">
        <v>399</v>
      </c>
      <c r="AG117" s="5">
        <v>258</v>
      </c>
      <c r="AH117" s="5" t="s">
        <v>75</v>
      </c>
      <c r="AI117" s="1" t="s">
        <v>596</v>
      </c>
    </row>
    <row r="118" spans="1:35" ht="12.75">
      <c r="A118" s="1" t="s">
        <v>243</v>
      </c>
      <c r="C118" s="1" t="s">
        <v>44</v>
      </c>
      <c r="D118" s="27" t="s">
        <v>44</v>
      </c>
      <c r="E118" s="38" t="s">
        <v>0</v>
      </c>
      <c r="F118" s="30">
        <v>259</v>
      </c>
      <c r="G118" s="4">
        <v>546</v>
      </c>
      <c r="I118" s="4">
        <v>632</v>
      </c>
      <c r="J118" s="22">
        <f t="shared" si="27"/>
        <v>632</v>
      </c>
      <c r="K118" s="4">
        <v>53</v>
      </c>
      <c r="L118" s="4">
        <v>86</v>
      </c>
      <c r="M118" s="5">
        <v>410</v>
      </c>
      <c r="N118" s="4">
        <v>0.6317073170731707</v>
      </c>
      <c r="O118" s="5">
        <v>466</v>
      </c>
      <c r="P118" s="4">
        <f t="shared" si="23"/>
        <v>1.3562231759656653</v>
      </c>
      <c r="R118" s="23"/>
      <c r="U118" s="5">
        <v>5</v>
      </c>
      <c r="V118" s="4">
        <f>+F118/U118</f>
        <v>51.8</v>
      </c>
      <c r="W118" s="5">
        <v>5</v>
      </c>
      <c r="X118" s="4">
        <f>+M118/W118</f>
        <v>82</v>
      </c>
      <c r="Y118" s="5">
        <v>6</v>
      </c>
      <c r="Z118" s="4">
        <f t="shared" si="26"/>
        <v>105.33333333333333</v>
      </c>
      <c r="AB118" s="5">
        <v>1998</v>
      </c>
      <c r="AC118" s="5" t="s">
        <v>6</v>
      </c>
      <c r="AD118" s="5">
        <v>27</v>
      </c>
      <c r="AE118" s="5">
        <v>27</v>
      </c>
      <c r="AF118" s="5">
        <v>12</v>
      </c>
      <c r="AG118" s="5">
        <v>2</v>
      </c>
      <c r="AH118" s="5" t="s">
        <v>244</v>
      </c>
      <c r="AI118" s="1" t="s">
        <v>46</v>
      </c>
    </row>
    <row r="119" spans="1:34" ht="12.75">
      <c r="A119" s="1" t="s">
        <v>245</v>
      </c>
      <c r="C119" s="1" t="s">
        <v>246</v>
      </c>
      <c r="E119" s="38" t="s">
        <v>0</v>
      </c>
      <c r="F119" s="30">
        <v>190</v>
      </c>
      <c r="I119" s="4">
        <v>267</v>
      </c>
      <c r="J119" s="22">
        <f t="shared" si="27"/>
        <v>267</v>
      </c>
      <c r="K119" s="4">
        <v>75</v>
      </c>
      <c r="L119" s="4">
        <v>116</v>
      </c>
      <c r="M119" s="5">
        <v>315</v>
      </c>
      <c r="N119" s="4">
        <v>0.6031746031746031</v>
      </c>
      <c r="O119" s="5">
        <v>395</v>
      </c>
      <c r="P119" s="4">
        <f t="shared" si="23"/>
        <v>0.6759493670886076</v>
      </c>
      <c r="R119" s="23"/>
      <c r="U119" s="5">
        <v>0</v>
      </c>
      <c r="V119" s="4" t="s">
        <v>6</v>
      </c>
      <c r="W119" s="5">
        <v>0</v>
      </c>
      <c r="X119" s="4" t="s">
        <v>6</v>
      </c>
      <c r="Y119" s="5">
        <v>24</v>
      </c>
      <c r="Z119" s="4">
        <f t="shared" si="26"/>
        <v>11.125</v>
      </c>
      <c r="AB119" s="5">
        <v>1999</v>
      </c>
      <c r="AD119" s="5">
        <v>0</v>
      </c>
      <c r="AE119" s="5">
        <v>0</v>
      </c>
      <c r="AF119" s="5">
        <v>2</v>
      </c>
      <c r="AG119" s="5">
        <v>1</v>
      </c>
      <c r="AH119" s="5" t="s">
        <v>170</v>
      </c>
    </row>
    <row r="120" spans="1:34" ht="12.75">
      <c r="A120" s="1" t="s">
        <v>247</v>
      </c>
      <c r="C120" s="1" t="s">
        <v>230</v>
      </c>
      <c r="E120" s="38" t="s">
        <v>0</v>
      </c>
      <c r="F120" s="30">
        <v>375</v>
      </c>
      <c r="H120" s="4">
        <v>540</v>
      </c>
      <c r="J120" s="22">
        <f t="shared" si="27"/>
        <v>540</v>
      </c>
      <c r="K120" s="4">
        <v>265</v>
      </c>
      <c r="L120" s="4">
        <v>385</v>
      </c>
      <c r="M120" s="5">
        <v>351</v>
      </c>
      <c r="N120" s="4">
        <v>1.0683760683760684</v>
      </c>
      <c r="O120" s="5">
        <v>380</v>
      </c>
      <c r="P120" s="4">
        <f t="shared" si="23"/>
        <v>1.4210526315789473</v>
      </c>
      <c r="Q120" s="5">
        <v>4025</v>
      </c>
      <c r="R120" s="23">
        <f>(F120/M120)/(Q120/10000)</f>
        <v>2.654350480437437</v>
      </c>
      <c r="U120" s="5">
        <v>40</v>
      </c>
      <c r="V120" s="4">
        <f>+F120/U120</f>
        <v>9.375</v>
      </c>
      <c r="W120" s="5">
        <v>29</v>
      </c>
      <c r="X120" s="4">
        <f>+F120/W120</f>
        <v>12.931034482758621</v>
      </c>
      <c r="Y120" s="5">
        <v>92</v>
      </c>
      <c r="Z120" s="4">
        <f t="shared" si="26"/>
        <v>5.869565217391305</v>
      </c>
      <c r="AB120" s="5">
        <v>1996</v>
      </c>
      <c r="AD120" s="5">
        <v>17</v>
      </c>
      <c r="AE120" s="5">
        <v>17</v>
      </c>
      <c r="AF120" s="5">
        <v>5</v>
      </c>
      <c r="AG120" s="5">
        <v>4</v>
      </c>
      <c r="AH120" s="5" t="s">
        <v>66</v>
      </c>
    </row>
    <row r="121" spans="1:34" ht="12.75">
      <c r="A121" s="1" t="s">
        <v>248</v>
      </c>
      <c r="C121" s="1" t="s">
        <v>56</v>
      </c>
      <c r="E121" s="38" t="s">
        <v>0</v>
      </c>
      <c r="F121" s="30">
        <v>437</v>
      </c>
      <c r="I121" s="4">
        <v>569</v>
      </c>
      <c r="J121" s="22">
        <f t="shared" si="27"/>
        <v>569</v>
      </c>
      <c r="K121" s="4">
        <v>80</v>
      </c>
      <c r="M121" s="5">
        <v>464</v>
      </c>
      <c r="N121" s="4">
        <v>0.9418103448275862</v>
      </c>
      <c r="O121" s="5">
        <v>779</v>
      </c>
      <c r="P121" s="4">
        <f t="shared" si="23"/>
        <v>0.730423620025674</v>
      </c>
      <c r="Q121" s="5">
        <v>4324</v>
      </c>
      <c r="R121" s="23">
        <f>(F121/M121)/(Q121/10000)</f>
        <v>2.1780997798972854</v>
      </c>
      <c r="S121" s="5">
        <v>0.284</v>
      </c>
      <c r="T121" s="27">
        <v>1.15</v>
      </c>
      <c r="U121" s="5">
        <v>249</v>
      </c>
      <c r="V121" s="4">
        <f>+F121/U121</f>
        <v>1.7550200803212852</v>
      </c>
      <c r="W121" s="5">
        <v>23</v>
      </c>
      <c r="X121" s="4">
        <f>+F121/W121</f>
        <v>19</v>
      </c>
      <c r="Y121" s="27">
        <v>203</v>
      </c>
      <c r="Z121" s="4">
        <f t="shared" si="26"/>
        <v>2.8029556650246303</v>
      </c>
      <c r="AA121" s="27">
        <v>176</v>
      </c>
      <c r="AB121" s="5">
        <v>1985</v>
      </c>
      <c r="AD121" s="5">
        <v>75</v>
      </c>
      <c r="AE121" s="5">
        <v>57</v>
      </c>
      <c r="AF121" s="5">
        <v>91</v>
      </c>
      <c r="AG121" s="5">
        <v>51</v>
      </c>
      <c r="AH121" s="5" t="s">
        <v>60</v>
      </c>
    </row>
    <row r="122" spans="1:34" ht="12.75">
      <c r="A122" s="1" t="s">
        <v>249</v>
      </c>
      <c r="C122" s="1" t="s">
        <v>62</v>
      </c>
      <c r="E122" s="38" t="s">
        <v>0</v>
      </c>
      <c r="F122" s="30">
        <v>436</v>
      </c>
      <c r="I122" s="4">
        <v>590</v>
      </c>
      <c r="J122" s="22">
        <f t="shared" si="27"/>
        <v>590</v>
      </c>
      <c r="M122" s="5">
        <v>582</v>
      </c>
      <c r="N122" s="4">
        <v>0.7491408934707904</v>
      </c>
      <c r="O122" s="5">
        <v>620</v>
      </c>
      <c r="P122" s="4">
        <f t="shared" si="23"/>
        <v>0.9516129032258065</v>
      </c>
      <c r="Q122" s="5">
        <v>3366</v>
      </c>
      <c r="R122" s="23">
        <f>(F122/M122)/(Q122/10000)</f>
        <v>2.2256116858906427</v>
      </c>
      <c r="S122" s="5">
        <v>0.535</v>
      </c>
      <c r="T122" s="27">
        <v>0.94</v>
      </c>
      <c r="U122" s="5">
        <v>382</v>
      </c>
      <c r="V122" s="4">
        <f>+F122/U122</f>
        <v>1.1413612565445026</v>
      </c>
      <c r="W122" s="5">
        <v>38</v>
      </c>
      <c r="X122" s="4">
        <f>+F122/W122</f>
        <v>11.473684210526315</v>
      </c>
      <c r="Y122" s="27">
        <v>163</v>
      </c>
      <c r="Z122" s="4">
        <f t="shared" si="26"/>
        <v>3.6196319018404908</v>
      </c>
      <c r="AA122" s="27">
        <v>173</v>
      </c>
      <c r="AB122" s="5">
        <v>1971</v>
      </c>
      <c r="AD122" s="5">
        <v>80</v>
      </c>
      <c r="AE122" s="5">
        <v>52</v>
      </c>
      <c r="AF122" s="5">
        <v>93</v>
      </c>
      <c r="AG122" s="5">
        <v>54</v>
      </c>
      <c r="AH122" s="5" t="s">
        <v>170</v>
      </c>
    </row>
    <row r="123" spans="1:34" ht="12.75">
      <c r="A123" s="28" t="s">
        <v>250</v>
      </c>
      <c r="B123" s="28"/>
      <c r="C123" s="29" t="s">
        <v>80</v>
      </c>
      <c r="E123" s="38" t="s">
        <v>0</v>
      </c>
      <c r="F123" s="30"/>
      <c r="G123" s="4">
        <v>319</v>
      </c>
      <c r="H123" s="4">
        <v>319</v>
      </c>
      <c r="I123" s="4">
        <v>382.8</v>
      </c>
      <c r="J123" s="22">
        <f t="shared" si="27"/>
        <v>382.8</v>
      </c>
      <c r="L123" s="4">
        <v>71</v>
      </c>
      <c r="O123" s="5">
        <v>299</v>
      </c>
      <c r="P123" s="4">
        <f t="shared" si="23"/>
        <v>1.2802675585284282</v>
      </c>
      <c r="R123" s="23"/>
      <c r="T123" s="32"/>
      <c r="V123" s="4"/>
      <c r="X123" s="4"/>
      <c r="Y123" s="27">
        <v>3</v>
      </c>
      <c r="Z123" s="4">
        <f t="shared" si="26"/>
        <v>127.60000000000001</v>
      </c>
      <c r="AA123" s="32"/>
      <c r="AB123" s="5">
        <v>2001</v>
      </c>
      <c r="AH123" s="5" t="s">
        <v>201</v>
      </c>
    </row>
    <row r="124" spans="1:34" ht="12.75">
      <c r="A124" s="1" t="s">
        <v>251</v>
      </c>
      <c r="C124" s="1" t="s">
        <v>56</v>
      </c>
      <c r="E124" s="38" t="s">
        <v>0</v>
      </c>
      <c r="F124" s="30">
        <v>799</v>
      </c>
      <c r="I124" s="4">
        <v>1169</v>
      </c>
      <c r="J124" s="22">
        <f t="shared" si="27"/>
        <v>1169</v>
      </c>
      <c r="K124" s="4">
        <v>799</v>
      </c>
      <c r="M124" s="5">
        <v>1230</v>
      </c>
      <c r="N124" s="4">
        <v>0.6495934959349593</v>
      </c>
      <c r="O124" s="5">
        <v>1646</v>
      </c>
      <c r="P124" s="4">
        <f t="shared" si="23"/>
        <v>0.7102065613608749</v>
      </c>
      <c r="Q124" s="5">
        <v>3124</v>
      </c>
      <c r="R124" s="23">
        <f>(F124/M124)/(Q124/10000)</f>
        <v>2.0793645836586405</v>
      </c>
      <c r="S124" s="5">
        <v>0.528</v>
      </c>
      <c r="T124" s="27">
        <v>1.09</v>
      </c>
      <c r="U124" s="5">
        <v>313</v>
      </c>
      <c r="V124" s="4">
        <f aca="true" t="shared" si="28" ref="V124:V139">+F124/U124</f>
        <v>2.5527156549520766</v>
      </c>
      <c r="W124" s="5">
        <v>47</v>
      </c>
      <c r="X124" s="4">
        <f aca="true" t="shared" si="29" ref="X124:X138">+F124/W124</f>
        <v>17</v>
      </c>
      <c r="Y124" s="27">
        <v>328</v>
      </c>
      <c r="Z124" s="4">
        <f t="shared" si="26"/>
        <v>3.5640243902439024</v>
      </c>
      <c r="AA124" s="27">
        <v>300</v>
      </c>
      <c r="AB124" s="5">
        <v>1983</v>
      </c>
      <c r="AC124" s="5">
        <v>800</v>
      </c>
      <c r="AD124" s="5">
        <v>98</v>
      </c>
      <c r="AE124" s="5">
        <v>81</v>
      </c>
      <c r="AF124" s="5">
        <v>107</v>
      </c>
      <c r="AG124" s="5">
        <v>65</v>
      </c>
      <c r="AH124" s="5" t="s">
        <v>180</v>
      </c>
    </row>
    <row r="125" spans="1:34" ht="12.75">
      <c r="A125" s="1" t="s">
        <v>252</v>
      </c>
      <c r="C125" s="1" t="s">
        <v>56</v>
      </c>
      <c r="E125" s="38" t="s">
        <v>0</v>
      </c>
      <c r="F125" s="30">
        <v>1538</v>
      </c>
      <c r="I125" s="4">
        <v>2107</v>
      </c>
      <c r="J125" s="22">
        <f t="shared" si="27"/>
        <v>2107</v>
      </c>
      <c r="K125" s="4">
        <v>140</v>
      </c>
      <c r="L125" s="4">
        <v>152</v>
      </c>
      <c r="M125" s="5">
        <v>1785</v>
      </c>
      <c r="N125" s="4">
        <v>0.861624649859944</v>
      </c>
      <c r="O125" s="5">
        <v>1367</v>
      </c>
      <c r="P125" s="4">
        <f t="shared" si="23"/>
        <v>1.5413313825896122</v>
      </c>
      <c r="R125" s="23"/>
      <c r="T125" s="27">
        <v>0.72</v>
      </c>
      <c r="U125" s="5">
        <v>253</v>
      </c>
      <c r="V125" s="4">
        <f t="shared" si="28"/>
        <v>6.07905138339921</v>
      </c>
      <c r="W125" s="5">
        <v>127</v>
      </c>
      <c r="X125" s="4">
        <f t="shared" si="29"/>
        <v>12.11023622047244</v>
      </c>
      <c r="Y125" s="27">
        <v>568</v>
      </c>
      <c r="Z125" s="4">
        <f t="shared" si="26"/>
        <v>3.709507042253521</v>
      </c>
      <c r="AA125" s="27">
        <v>784</v>
      </c>
      <c r="AB125" s="5">
        <v>1976</v>
      </c>
      <c r="AD125" s="5">
        <v>56</v>
      </c>
      <c r="AE125" s="5">
        <v>39</v>
      </c>
      <c r="AF125" s="5">
        <v>71</v>
      </c>
      <c r="AG125" s="5">
        <v>37</v>
      </c>
      <c r="AH125" s="5" t="s">
        <v>60</v>
      </c>
    </row>
    <row r="126" spans="1:34" ht="12.75">
      <c r="A126" s="1" t="s">
        <v>253</v>
      </c>
      <c r="C126" s="39" t="s">
        <v>254</v>
      </c>
      <c r="E126" s="38" t="s">
        <v>0</v>
      </c>
      <c r="F126" s="30">
        <v>7619</v>
      </c>
      <c r="I126" s="4">
        <v>9829</v>
      </c>
      <c r="J126" s="22">
        <f t="shared" si="27"/>
        <v>9829</v>
      </c>
      <c r="K126" s="4">
        <v>7619</v>
      </c>
      <c r="M126" s="5">
        <v>1516</v>
      </c>
      <c r="N126" s="4">
        <v>5.025725593667546</v>
      </c>
      <c r="O126" s="5">
        <v>1305</v>
      </c>
      <c r="P126" s="4">
        <f t="shared" si="23"/>
        <v>7.531800766283525</v>
      </c>
      <c r="R126" s="23"/>
      <c r="T126" s="27">
        <v>0</v>
      </c>
      <c r="U126" s="5">
        <v>34</v>
      </c>
      <c r="V126" s="4">
        <f t="shared" si="28"/>
        <v>224.08823529411765</v>
      </c>
      <c r="W126" s="5">
        <v>3</v>
      </c>
      <c r="X126" s="4">
        <f t="shared" si="29"/>
        <v>2539.6666666666665</v>
      </c>
      <c r="Y126" s="27">
        <v>35</v>
      </c>
      <c r="Z126" s="4">
        <f t="shared" si="26"/>
        <v>280.8285714285714</v>
      </c>
      <c r="AA126" s="27">
        <v>0</v>
      </c>
      <c r="AB126" s="5">
        <v>1974</v>
      </c>
      <c r="AC126" s="5">
        <v>500</v>
      </c>
      <c r="AD126" s="5">
        <v>70</v>
      </c>
      <c r="AE126" s="5">
        <v>20</v>
      </c>
      <c r="AF126" s="5">
        <v>74</v>
      </c>
      <c r="AG126" s="5">
        <v>17</v>
      </c>
      <c r="AH126" s="5" t="s">
        <v>60</v>
      </c>
    </row>
    <row r="127" spans="1:34" ht="12.75">
      <c r="A127" s="1" t="s">
        <v>255</v>
      </c>
      <c r="C127" s="1" t="s">
        <v>65</v>
      </c>
      <c r="E127" s="38" t="s">
        <v>0</v>
      </c>
      <c r="F127" s="30">
        <v>382</v>
      </c>
      <c r="I127" s="4">
        <v>506</v>
      </c>
      <c r="J127" s="22">
        <f t="shared" si="27"/>
        <v>506</v>
      </c>
      <c r="K127" s="4">
        <v>94</v>
      </c>
      <c r="L127" s="4">
        <v>128</v>
      </c>
      <c r="M127" s="5">
        <v>453</v>
      </c>
      <c r="N127" s="4">
        <v>0.8432671081677704</v>
      </c>
      <c r="O127" s="5">
        <v>371</v>
      </c>
      <c r="P127" s="4">
        <f t="shared" si="23"/>
        <v>1.3638814016172507</v>
      </c>
      <c r="Q127" s="5">
        <v>3500</v>
      </c>
      <c r="R127" s="23">
        <f>(F127/M127)/(Q127/10000)</f>
        <v>2.4093345947650584</v>
      </c>
      <c r="U127" s="5">
        <v>17</v>
      </c>
      <c r="V127" s="4">
        <f t="shared" si="28"/>
        <v>22.470588235294116</v>
      </c>
      <c r="W127" s="5">
        <v>7</v>
      </c>
      <c r="X127" s="4">
        <f t="shared" si="29"/>
        <v>54.57142857142857</v>
      </c>
      <c r="Y127" s="5">
        <v>124</v>
      </c>
      <c r="Z127" s="4">
        <f t="shared" si="26"/>
        <v>4.080645161290323</v>
      </c>
      <c r="AB127" s="5">
        <v>1994</v>
      </c>
      <c r="AD127" s="5">
        <v>15</v>
      </c>
      <c r="AE127" s="5">
        <v>13</v>
      </c>
      <c r="AF127" s="5">
        <v>18</v>
      </c>
      <c r="AG127" s="5">
        <v>14</v>
      </c>
      <c r="AH127" s="5" t="s">
        <v>256</v>
      </c>
    </row>
    <row r="128" spans="1:34" ht="12.75">
      <c r="A128" s="1" t="s">
        <v>257</v>
      </c>
      <c r="C128" s="1" t="s">
        <v>246</v>
      </c>
      <c r="E128" s="38" t="s">
        <v>0</v>
      </c>
      <c r="F128" s="30">
        <v>212</v>
      </c>
      <c r="I128" s="4">
        <v>429</v>
      </c>
      <c r="J128" s="22">
        <f t="shared" si="27"/>
        <v>429</v>
      </c>
      <c r="K128" s="4">
        <v>85</v>
      </c>
      <c r="L128" s="4">
        <v>200</v>
      </c>
      <c r="M128" s="5">
        <v>471</v>
      </c>
      <c r="N128" s="4">
        <v>0.45010615711252655</v>
      </c>
      <c r="O128" s="5">
        <v>905</v>
      </c>
      <c r="P128" s="4">
        <f t="shared" si="23"/>
        <v>0.4740331491712707</v>
      </c>
      <c r="R128" s="23"/>
      <c r="U128" s="5">
        <v>3</v>
      </c>
      <c r="V128" s="4">
        <f t="shared" si="28"/>
        <v>70.66666666666667</v>
      </c>
      <c r="W128" s="5">
        <v>3</v>
      </c>
      <c r="X128" s="4">
        <f t="shared" si="29"/>
        <v>70.66666666666667</v>
      </c>
      <c r="Y128" s="5">
        <v>157</v>
      </c>
      <c r="Z128" s="4">
        <f t="shared" si="26"/>
        <v>2.732484076433121</v>
      </c>
      <c r="AB128" s="5">
        <v>1998</v>
      </c>
      <c r="AD128" s="5">
        <v>12</v>
      </c>
      <c r="AE128" s="5">
        <v>12</v>
      </c>
      <c r="AF128" s="5">
        <v>6</v>
      </c>
      <c r="AG128" s="5">
        <v>4</v>
      </c>
      <c r="AH128" s="5" t="s">
        <v>66</v>
      </c>
    </row>
    <row r="129" spans="1:34" ht="12.75">
      <c r="A129" s="1" t="s">
        <v>258</v>
      </c>
      <c r="C129" s="1" t="s">
        <v>142</v>
      </c>
      <c r="E129" s="38" t="s">
        <v>608</v>
      </c>
      <c r="F129" s="21">
        <v>130</v>
      </c>
      <c r="G129" s="4">
        <v>136</v>
      </c>
      <c r="H129" s="4">
        <v>136</v>
      </c>
      <c r="I129" s="4">
        <v>157</v>
      </c>
      <c r="J129" s="22">
        <f t="shared" si="27"/>
        <v>157</v>
      </c>
      <c r="K129" s="4">
        <v>42</v>
      </c>
      <c r="L129" s="4">
        <v>43</v>
      </c>
      <c r="M129" s="5">
        <v>814</v>
      </c>
      <c r="N129" s="4">
        <v>0.1597051597051597</v>
      </c>
      <c r="O129" s="5">
        <v>862</v>
      </c>
      <c r="P129" s="4">
        <f t="shared" si="23"/>
        <v>0.18213457076566125</v>
      </c>
      <c r="Q129" s="5">
        <v>3024</v>
      </c>
      <c r="R129" s="23">
        <f>(F129/M129)/(Q129/10000)</f>
        <v>0.528125528125528</v>
      </c>
      <c r="T129" s="27">
        <v>6.49</v>
      </c>
      <c r="U129" s="5">
        <v>69</v>
      </c>
      <c r="V129" s="4">
        <f t="shared" si="28"/>
        <v>1.8840579710144927</v>
      </c>
      <c r="W129" s="5">
        <v>51</v>
      </c>
      <c r="X129" s="4">
        <f t="shared" si="29"/>
        <v>2.549019607843137</v>
      </c>
      <c r="Y129" s="27">
        <v>948</v>
      </c>
      <c r="Z129" s="4">
        <f t="shared" si="26"/>
        <v>0.16561181434599156</v>
      </c>
      <c r="AA129" s="27">
        <v>146</v>
      </c>
      <c r="AB129" s="5">
        <v>1947</v>
      </c>
      <c r="AC129" s="5">
        <v>2900</v>
      </c>
      <c r="AD129" s="5">
        <v>800</v>
      </c>
      <c r="AE129" s="5">
        <v>532</v>
      </c>
      <c r="AF129" s="5">
        <v>736</v>
      </c>
      <c r="AG129" s="5">
        <v>450</v>
      </c>
      <c r="AH129" s="5" t="s">
        <v>180</v>
      </c>
    </row>
    <row r="130" spans="1:34" ht="12.75">
      <c r="A130" s="1" t="s">
        <v>259</v>
      </c>
      <c r="C130" s="1" t="s">
        <v>65</v>
      </c>
      <c r="E130" s="38" t="s">
        <v>0</v>
      </c>
      <c r="F130" s="30">
        <v>470</v>
      </c>
      <c r="I130" s="4">
        <v>667</v>
      </c>
      <c r="J130" s="22">
        <f t="shared" si="27"/>
        <v>667</v>
      </c>
      <c r="K130" s="4">
        <v>136</v>
      </c>
      <c r="L130" s="4">
        <v>193</v>
      </c>
      <c r="M130" s="5">
        <v>469</v>
      </c>
      <c r="N130" s="4">
        <v>1.0021321961620469</v>
      </c>
      <c r="O130" s="5">
        <v>455</v>
      </c>
      <c r="P130" s="4">
        <f t="shared" si="23"/>
        <v>1.4659340659340658</v>
      </c>
      <c r="Q130" s="5">
        <v>3400</v>
      </c>
      <c r="R130" s="23">
        <f>(F130/M130)/(Q130/10000)</f>
        <v>2.9474476357707258</v>
      </c>
      <c r="U130" s="5">
        <v>16</v>
      </c>
      <c r="V130" s="4">
        <f t="shared" si="28"/>
        <v>29.375</v>
      </c>
      <c r="W130" s="5">
        <v>15</v>
      </c>
      <c r="X130" s="4">
        <f t="shared" si="29"/>
        <v>31.333333333333332</v>
      </c>
      <c r="Y130" s="5">
        <v>71</v>
      </c>
      <c r="Z130" s="4">
        <f t="shared" si="26"/>
        <v>9.394366197183098</v>
      </c>
      <c r="AB130" s="5">
        <v>1986</v>
      </c>
      <c r="AD130" s="5">
        <v>44</v>
      </c>
      <c r="AE130" s="5">
        <v>36</v>
      </c>
      <c r="AF130" s="5">
        <v>53</v>
      </c>
      <c r="AG130" s="5">
        <v>37</v>
      </c>
      <c r="AH130" s="5" t="s">
        <v>75</v>
      </c>
    </row>
    <row r="131" spans="1:34" ht="12.75">
      <c r="A131" s="1" t="s">
        <v>260</v>
      </c>
      <c r="C131" s="1" t="s">
        <v>56</v>
      </c>
      <c r="E131" s="38" t="s">
        <v>0</v>
      </c>
      <c r="F131" s="30">
        <v>242</v>
      </c>
      <c r="I131" s="4">
        <v>340</v>
      </c>
      <c r="J131" s="22">
        <f t="shared" si="27"/>
        <v>340</v>
      </c>
      <c r="K131" s="4">
        <v>95</v>
      </c>
      <c r="L131" s="4">
        <v>95</v>
      </c>
      <c r="M131" s="5">
        <v>485</v>
      </c>
      <c r="N131" s="4">
        <v>0.49896907216494846</v>
      </c>
      <c r="O131" s="5">
        <v>538</v>
      </c>
      <c r="P131" s="4">
        <f t="shared" si="23"/>
        <v>0.6319702602230484</v>
      </c>
      <c r="R131" s="23"/>
      <c r="U131" s="5">
        <v>10</v>
      </c>
      <c r="V131" s="4">
        <f t="shared" si="28"/>
        <v>24.2</v>
      </c>
      <c r="W131" s="5">
        <v>4</v>
      </c>
      <c r="X131" s="4">
        <f t="shared" si="29"/>
        <v>60.5</v>
      </c>
      <c r="Y131" s="5">
        <v>21</v>
      </c>
      <c r="Z131" s="4">
        <f t="shared" si="26"/>
        <v>16.19047619047619</v>
      </c>
      <c r="AB131" s="5">
        <v>1990</v>
      </c>
      <c r="AD131" s="5">
        <v>40</v>
      </c>
      <c r="AE131" s="5">
        <v>16</v>
      </c>
      <c r="AF131" s="5">
        <v>23</v>
      </c>
      <c r="AG131" s="5">
        <v>14</v>
      </c>
      <c r="AH131" s="5" t="s">
        <v>66</v>
      </c>
    </row>
    <row r="132" spans="1:35" ht="12.75">
      <c r="A132" s="1" t="s">
        <v>261</v>
      </c>
      <c r="C132" s="1" t="s">
        <v>44</v>
      </c>
      <c r="D132" s="27" t="s">
        <v>606</v>
      </c>
      <c r="E132" s="38" t="s">
        <v>0</v>
      </c>
      <c r="F132" s="30">
        <v>225</v>
      </c>
      <c r="G132" s="4">
        <v>251</v>
      </c>
      <c r="I132" s="4">
        <v>307</v>
      </c>
      <c r="J132" s="22">
        <f t="shared" si="27"/>
        <v>307</v>
      </c>
      <c r="K132" s="4">
        <v>45</v>
      </c>
      <c r="L132" s="4">
        <v>45</v>
      </c>
      <c r="M132" s="5">
        <v>320</v>
      </c>
      <c r="N132" s="4">
        <v>0.703125</v>
      </c>
      <c r="O132" s="5">
        <v>0</v>
      </c>
      <c r="P132" s="4" t="s">
        <v>50</v>
      </c>
      <c r="R132" s="23"/>
      <c r="U132" s="5">
        <v>1</v>
      </c>
      <c r="V132" s="4">
        <f t="shared" si="28"/>
        <v>225</v>
      </c>
      <c r="W132" s="5">
        <v>1</v>
      </c>
      <c r="X132" s="4">
        <f t="shared" si="29"/>
        <v>225</v>
      </c>
      <c r="Y132" s="5">
        <v>4</v>
      </c>
      <c r="Z132" s="4">
        <f t="shared" si="26"/>
        <v>76.75</v>
      </c>
      <c r="AB132" s="5">
        <v>1999</v>
      </c>
      <c r="AD132" s="5">
        <v>2</v>
      </c>
      <c r="AE132" s="5">
        <v>2</v>
      </c>
      <c r="AF132" s="5">
        <v>1</v>
      </c>
      <c r="AG132" s="5">
        <v>1</v>
      </c>
      <c r="AH132" s="5" t="s">
        <v>66</v>
      </c>
      <c r="AI132" s="1" t="s">
        <v>262</v>
      </c>
    </row>
    <row r="133" spans="1:34" ht="12.75">
      <c r="A133" s="1" t="s">
        <v>263</v>
      </c>
      <c r="C133" s="1" t="s">
        <v>56</v>
      </c>
      <c r="E133" s="38" t="s">
        <v>0</v>
      </c>
      <c r="F133" s="30">
        <v>392</v>
      </c>
      <c r="I133" s="4">
        <v>510</v>
      </c>
      <c r="J133" s="22">
        <f t="shared" si="27"/>
        <v>510</v>
      </c>
      <c r="K133" s="4">
        <v>112</v>
      </c>
      <c r="L133" s="4">
        <v>112</v>
      </c>
      <c r="M133" s="5">
        <v>585</v>
      </c>
      <c r="N133" s="4">
        <v>0.67008547008547</v>
      </c>
      <c r="O133" s="5">
        <v>475</v>
      </c>
      <c r="P133" s="4">
        <f aca="true" t="shared" si="30" ref="P133:P164">+J133/O133</f>
        <v>1.0736842105263158</v>
      </c>
      <c r="Q133" s="5">
        <v>3479</v>
      </c>
      <c r="R133" s="23">
        <f>(F133/M133)/(Q133/10000)</f>
        <v>1.9260864331286867</v>
      </c>
      <c r="S133" s="5">
        <v>0.426</v>
      </c>
      <c r="T133" s="27">
        <v>1.27</v>
      </c>
      <c r="U133" s="5">
        <v>126</v>
      </c>
      <c r="V133" s="4">
        <f t="shared" si="28"/>
        <v>3.111111111111111</v>
      </c>
      <c r="W133" s="5">
        <v>29</v>
      </c>
      <c r="X133" s="4">
        <f t="shared" si="29"/>
        <v>13.517241379310345</v>
      </c>
      <c r="Y133" s="27">
        <v>180</v>
      </c>
      <c r="Z133" s="4">
        <f t="shared" si="26"/>
        <v>2.8333333333333335</v>
      </c>
      <c r="AA133" s="27">
        <v>142</v>
      </c>
      <c r="AB133" s="5">
        <v>1980</v>
      </c>
      <c r="AC133" s="5">
        <v>600</v>
      </c>
      <c r="AD133" s="5">
        <v>84</v>
      </c>
      <c r="AE133" s="5">
        <v>71</v>
      </c>
      <c r="AF133" s="5">
        <v>90</v>
      </c>
      <c r="AG133" s="5">
        <v>64</v>
      </c>
      <c r="AH133" s="5" t="s">
        <v>204</v>
      </c>
    </row>
    <row r="134" spans="1:34" ht="12.75">
      <c r="A134" s="1" t="s">
        <v>264</v>
      </c>
      <c r="C134" s="1" t="s">
        <v>80</v>
      </c>
      <c r="E134" s="38" t="s">
        <v>0</v>
      </c>
      <c r="F134" s="30">
        <v>429</v>
      </c>
      <c r="G134" s="4">
        <v>568</v>
      </c>
      <c r="H134" s="4">
        <v>568</v>
      </c>
      <c r="I134" s="4">
        <f>H134*1.2</f>
        <v>681.6</v>
      </c>
      <c r="J134" s="22">
        <f t="shared" si="27"/>
        <v>681.6</v>
      </c>
      <c r="K134" s="4">
        <v>150</v>
      </c>
      <c r="L134" s="4">
        <v>163</v>
      </c>
      <c r="M134" s="5">
        <v>640</v>
      </c>
      <c r="N134" s="4">
        <v>0.6703125</v>
      </c>
      <c r="O134" s="5">
        <v>762</v>
      </c>
      <c r="P134" s="4">
        <f t="shared" si="30"/>
        <v>0.8944881889763779</v>
      </c>
      <c r="R134" s="23"/>
      <c r="T134" s="27">
        <v>0.78</v>
      </c>
      <c r="U134" s="5">
        <v>50</v>
      </c>
      <c r="V134" s="4">
        <f t="shared" si="28"/>
        <v>8.58</v>
      </c>
      <c r="W134" s="5">
        <v>41</v>
      </c>
      <c r="X134" s="4">
        <f t="shared" si="29"/>
        <v>10.463414634146341</v>
      </c>
      <c r="Y134" s="27">
        <v>135</v>
      </c>
      <c r="Z134" s="4">
        <f t="shared" si="26"/>
        <v>5.048888888888889</v>
      </c>
      <c r="AA134" s="27">
        <v>172</v>
      </c>
      <c r="AB134" s="5">
        <v>1994</v>
      </c>
      <c r="AD134" s="5">
        <v>5</v>
      </c>
      <c r="AE134" s="5">
        <v>5</v>
      </c>
      <c r="AF134" s="5">
        <v>10</v>
      </c>
      <c r="AG134" s="5">
        <v>6</v>
      </c>
      <c r="AH134" s="5" t="s">
        <v>94</v>
      </c>
    </row>
    <row r="135" spans="1:34" ht="12.75">
      <c r="A135" s="1" t="s">
        <v>265</v>
      </c>
      <c r="C135" s="1" t="s">
        <v>65</v>
      </c>
      <c r="E135" s="38" t="s">
        <v>0</v>
      </c>
      <c r="F135" s="21">
        <v>207</v>
      </c>
      <c r="I135" s="4">
        <v>291</v>
      </c>
      <c r="J135" s="22">
        <f t="shared" si="27"/>
        <v>291</v>
      </c>
      <c r="K135" s="4">
        <v>125</v>
      </c>
      <c r="L135" s="4">
        <v>175</v>
      </c>
      <c r="M135" s="5">
        <v>443</v>
      </c>
      <c r="N135" s="4">
        <v>0.4672686230248307</v>
      </c>
      <c r="O135" s="5">
        <v>351</v>
      </c>
      <c r="P135" s="4">
        <f t="shared" si="30"/>
        <v>0.8290598290598291</v>
      </c>
      <c r="U135" s="5">
        <v>15</v>
      </c>
      <c r="V135" s="4">
        <f t="shared" si="28"/>
        <v>13.8</v>
      </c>
      <c r="W135" s="5">
        <v>4</v>
      </c>
      <c r="X135" s="4">
        <f t="shared" si="29"/>
        <v>51.75</v>
      </c>
      <c r="Y135" s="5">
        <v>5</v>
      </c>
      <c r="Z135" s="4">
        <f t="shared" si="26"/>
        <v>58.2</v>
      </c>
      <c r="AB135" s="5">
        <v>1987</v>
      </c>
      <c r="AD135" s="5">
        <v>69</v>
      </c>
      <c r="AE135" s="5">
        <v>58</v>
      </c>
      <c r="AF135" s="5">
        <v>76</v>
      </c>
      <c r="AG135" s="5">
        <v>48</v>
      </c>
      <c r="AH135" s="5" t="s">
        <v>244</v>
      </c>
    </row>
    <row r="136" spans="1:35" ht="12.75">
      <c r="A136" s="1" t="s">
        <v>266</v>
      </c>
      <c r="C136" s="1" t="s">
        <v>44</v>
      </c>
      <c r="D136" s="27" t="s">
        <v>605</v>
      </c>
      <c r="E136" s="38" t="s">
        <v>0</v>
      </c>
      <c r="F136" s="30">
        <v>539</v>
      </c>
      <c r="G136" s="4">
        <v>823</v>
      </c>
      <c r="I136" s="4">
        <v>953</v>
      </c>
      <c r="J136" s="22">
        <f t="shared" si="27"/>
        <v>953</v>
      </c>
      <c r="K136" s="4">
        <v>128</v>
      </c>
      <c r="L136" s="4">
        <v>96</v>
      </c>
      <c r="M136" s="5">
        <v>678</v>
      </c>
      <c r="N136" s="4">
        <v>0.7949852507374632</v>
      </c>
      <c r="O136" s="5">
        <v>667</v>
      </c>
      <c r="P136" s="4">
        <f t="shared" si="30"/>
        <v>1.4287856071964018</v>
      </c>
      <c r="R136" s="23"/>
      <c r="U136" s="5">
        <v>1</v>
      </c>
      <c r="V136" s="4">
        <f t="shared" si="28"/>
        <v>539</v>
      </c>
      <c r="W136" s="5">
        <v>3</v>
      </c>
      <c r="X136" s="4">
        <f t="shared" si="29"/>
        <v>179.66666666666666</v>
      </c>
      <c r="Y136" s="5">
        <v>161</v>
      </c>
      <c r="Z136" s="4">
        <f t="shared" si="26"/>
        <v>5.919254658385094</v>
      </c>
      <c r="AB136" s="5">
        <v>1993</v>
      </c>
      <c r="AD136" s="5">
        <v>0</v>
      </c>
      <c r="AE136" s="5">
        <v>0</v>
      </c>
      <c r="AF136" s="5">
        <v>0</v>
      </c>
      <c r="AG136" s="5">
        <v>0</v>
      </c>
      <c r="AH136" s="5" t="s">
        <v>119</v>
      </c>
      <c r="AI136" s="1" t="s">
        <v>46</v>
      </c>
    </row>
    <row r="137" spans="1:34" ht="12.75">
      <c r="A137" s="1" t="s">
        <v>267</v>
      </c>
      <c r="C137" s="1" t="s">
        <v>56</v>
      </c>
      <c r="E137" s="38" t="s">
        <v>0</v>
      </c>
      <c r="F137" s="30">
        <v>355</v>
      </c>
      <c r="I137" s="4">
        <v>462</v>
      </c>
      <c r="J137" s="22">
        <f t="shared" si="27"/>
        <v>462</v>
      </c>
      <c r="K137" s="4">
        <v>50</v>
      </c>
      <c r="L137" s="4">
        <v>50</v>
      </c>
      <c r="M137" s="5">
        <v>577</v>
      </c>
      <c r="N137" s="4">
        <v>0.6152512998266898</v>
      </c>
      <c r="O137" s="5">
        <v>482</v>
      </c>
      <c r="P137" s="4">
        <f t="shared" si="30"/>
        <v>0.9585062240663901</v>
      </c>
      <c r="Q137" s="5">
        <v>3443</v>
      </c>
      <c r="R137" s="23">
        <f>(F137/M137)/(Q137/10000)</f>
        <v>1.786962822616003</v>
      </c>
      <c r="S137" s="5">
        <v>0.157</v>
      </c>
      <c r="T137" s="27">
        <v>0.46</v>
      </c>
      <c r="U137" s="5">
        <v>56</v>
      </c>
      <c r="V137" s="4">
        <f t="shared" si="28"/>
        <v>6.339285714285714</v>
      </c>
      <c r="W137" s="5">
        <v>11</v>
      </c>
      <c r="X137" s="4">
        <f t="shared" si="29"/>
        <v>32.27272727272727</v>
      </c>
      <c r="Y137" s="27">
        <v>81</v>
      </c>
      <c r="Z137" s="4">
        <f t="shared" si="26"/>
        <v>5.703703703703703</v>
      </c>
      <c r="AA137" s="27">
        <v>175</v>
      </c>
      <c r="AB137" s="5">
        <v>1988</v>
      </c>
      <c r="AD137" s="5">
        <v>31</v>
      </c>
      <c r="AE137" s="5">
        <v>27</v>
      </c>
      <c r="AF137" s="5">
        <v>37</v>
      </c>
      <c r="AG137" s="5">
        <v>25</v>
      </c>
      <c r="AH137" s="5" t="s">
        <v>110</v>
      </c>
    </row>
    <row r="138" spans="1:35" ht="12.75">
      <c r="A138" s="1" t="s">
        <v>268</v>
      </c>
      <c r="C138" s="1" t="s">
        <v>44</v>
      </c>
      <c r="D138" s="27" t="s">
        <v>588</v>
      </c>
      <c r="E138" s="38" t="s">
        <v>608</v>
      </c>
      <c r="F138" s="30">
        <v>131</v>
      </c>
      <c r="G138" s="4">
        <v>162</v>
      </c>
      <c r="I138" s="4">
        <v>188</v>
      </c>
      <c r="J138" s="22">
        <f t="shared" si="27"/>
        <v>188</v>
      </c>
      <c r="K138" s="4">
        <v>54</v>
      </c>
      <c r="L138" s="4">
        <v>74</v>
      </c>
      <c r="M138" s="5">
        <v>506</v>
      </c>
      <c r="N138" s="4">
        <v>0.25889328063241107</v>
      </c>
      <c r="O138" s="5">
        <v>453</v>
      </c>
      <c r="P138" s="4">
        <f t="shared" si="30"/>
        <v>0.41501103752759383</v>
      </c>
      <c r="R138" s="23"/>
      <c r="U138" s="5">
        <v>12</v>
      </c>
      <c r="V138" s="4">
        <f t="shared" si="28"/>
        <v>10.916666666666666</v>
      </c>
      <c r="W138" s="5">
        <v>10</v>
      </c>
      <c r="X138" s="4">
        <f t="shared" si="29"/>
        <v>13.1</v>
      </c>
      <c r="Y138" s="5">
        <v>19</v>
      </c>
      <c r="Z138" s="4">
        <f t="shared" si="26"/>
        <v>9.894736842105264</v>
      </c>
      <c r="AB138" s="5">
        <v>1949</v>
      </c>
      <c r="AD138" s="5">
        <v>12</v>
      </c>
      <c r="AE138" s="5">
        <v>5</v>
      </c>
      <c r="AF138" s="5">
        <v>5</v>
      </c>
      <c r="AG138" s="5">
        <v>3</v>
      </c>
      <c r="AH138" s="5" t="s">
        <v>75</v>
      </c>
      <c r="AI138" s="1" t="s">
        <v>596</v>
      </c>
    </row>
    <row r="139" spans="1:34" ht="12.75">
      <c r="A139" s="1" t="s">
        <v>269</v>
      </c>
      <c r="C139" s="1" t="s">
        <v>112</v>
      </c>
      <c r="E139" s="38" t="s">
        <v>0</v>
      </c>
      <c r="F139" s="30">
        <v>823</v>
      </c>
      <c r="I139" s="4">
        <v>823</v>
      </c>
      <c r="J139" s="22">
        <f t="shared" si="27"/>
        <v>823</v>
      </c>
      <c r="K139" s="4">
        <v>141</v>
      </c>
      <c r="L139" s="4">
        <v>141</v>
      </c>
      <c r="M139" s="5">
        <v>350</v>
      </c>
      <c r="N139" s="4">
        <v>2.3514285714285714</v>
      </c>
      <c r="O139" s="5">
        <v>196</v>
      </c>
      <c r="P139" s="4">
        <f t="shared" si="30"/>
        <v>4.198979591836735</v>
      </c>
      <c r="S139" s="5">
        <v>0</v>
      </c>
      <c r="U139" s="5">
        <v>6</v>
      </c>
      <c r="V139" s="4">
        <f t="shared" si="28"/>
        <v>137.16666666666666</v>
      </c>
      <c r="W139" s="5">
        <v>0</v>
      </c>
      <c r="Y139" s="5">
        <v>7</v>
      </c>
      <c r="Z139" s="4">
        <f t="shared" si="26"/>
        <v>117.57142857142857</v>
      </c>
      <c r="AB139" s="5">
        <v>1996</v>
      </c>
      <c r="AD139" s="38">
        <v>76</v>
      </c>
      <c r="AE139" s="38">
        <v>25</v>
      </c>
      <c r="AF139" s="5">
        <v>101</v>
      </c>
      <c r="AG139" s="5">
        <v>35</v>
      </c>
      <c r="AH139" s="5" t="s">
        <v>110</v>
      </c>
    </row>
    <row r="140" spans="1:34" ht="12.75">
      <c r="A140" s="28" t="s">
        <v>270</v>
      </c>
      <c r="B140" s="28"/>
      <c r="C140" s="29" t="s">
        <v>65</v>
      </c>
      <c r="E140" s="38" t="s">
        <v>0</v>
      </c>
      <c r="F140" s="30"/>
      <c r="I140" s="4">
        <v>337</v>
      </c>
      <c r="J140" s="22">
        <f t="shared" si="27"/>
        <v>337</v>
      </c>
      <c r="O140" s="5">
        <v>529</v>
      </c>
      <c r="P140" s="4">
        <f t="shared" si="30"/>
        <v>0.6370510396975425</v>
      </c>
      <c r="R140" s="23"/>
      <c r="T140" s="32"/>
      <c r="V140" s="4"/>
      <c r="X140" s="4"/>
      <c r="Y140" s="27">
        <v>37</v>
      </c>
      <c r="Z140" s="4">
        <f t="shared" si="26"/>
        <v>9.108108108108109</v>
      </c>
      <c r="AA140" s="32"/>
      <c r="AB140" s="5">
        <v>1979</v>
      </c>
      <c r="AH140" s="5" t="s">
        <v>83</v>
      </c>
    </row>
    <row r="141" spans="1:34" ht="12.75">
      <c r="A141" s="1" t="s">
        <v>271</v>
      </c>
      <c r="C141" s="1" t="s">
        <v>56</v>
      </c>
      <c r="E141" s="38" t="s">
        <v>0</v>
      </c>
      <c r="F141" s="30">
        <v>710</v>
      </c>
      <c r="I141" s="4">
        <v>924</v>
      </c>
      <c r="J141" s="22">
        <f t="shared" si="27"/>
        <v>924</v>
      </c>
      <c r="K141" s="4">
        <v>70</v>
      </c>
      <c r="L141" s="4">
        <v>70</v>
      </c>
      <c r="M141" s="5">
        <v>1112</v>
      </c>
      <c r="N141" s="4">
        <v>0.6384892086330936</v>
      </c>
      <c r="O141" s="5">
        <v>1182</v>
      </c>
      <c r="P141" s="4">
        <f t="shared" si="30"/>
        <v>0.7817258883248731</v>
      </c>
      <c r="Q141" s="5">
        <v>2945</v>
      </c>
      <c r="R141" s="23">
        <f>(F141/M141)/(Q141/10000)</f>
        <v>2.168044851046158</v>
      </c>
      <c r="S141" s="5">
        <v>0.479</v>
      </c>
      <c r="T141" s="27">
        <v>3.29</v>
      </c>
      <c r="U141" s="5">
        <v>406</v>
      </c>
      <c r="V141" s="4">
        <f aca="true" t="shared" si="31" ref="V141:V148">+F141/U141</f>
        <v>1.748768472906404</v>
      </c>
      <c r="W141" s="5">
        <v>23</v>
      </c>
      <c r="X141" s="4">
        <f aca="true" t="shared" si="32" ref="X141:X146">+F141/W141</f>
        <v>30.869565217391305</v>
      </c>
      <c r="Y141" s="27">
        <v>438</v>
      </c>
      <c r="Z141" s="4">
        <f t="shared" si="26"/>
        <v>2.1095890410958904</v>
      </c>
      <c r="AA141" s="27">
        <v>133</v>
      </c>
      <c r="AB141" s="5">
        <v>1979</v>
      </c>
      <c r="AC141" s="5">
        <v>900</v>
      </c>
      <c r="AD141" s="5">
        <v>193</v>
      </c>
      <c r="AE141" s="5">
        <v>154</v>
      </c>
      <c r="AF141" s="5">
        <v>224</v>
      </c>
      <c r="AG141" s="5">
        <v>141</v>
      </c>
      <c r="AH141" s="5" t="s">
        <v>58</v>
      </c>
    </row>
    <row r="142" spans="1:34" ht="12.75">
      <c r="A142" s="1" t="s">
        <v>272</v>
      </c>
      <c r="C142" s="1" t="s">
        <v>99</v>
      </c>
      <c r="E142" s="38" t="s">
        <v>608</v>
      </c>
      <c r="F142" s="30">
        <v>230</v>
      </c>
      <c r="G142" s="4">
        <v>289</v>
      </c>
      <c r="H142" s="4">
        <v>305</v>
      </c>
      <c r="I142" s="4">
        <v>321</v>
      </c>
      <c r="J142" s="22">
        <f t="shared" si="27"/>
        <v>321</v>
      </c>
      <c r="K142" s="4">
        <v>78</v>
      </c>
      <c r="L142" s="4">
        <v>49</v>
      </c>
      <c r="M142" s="5">
        <v>650</v>
      </c>
      <c r="N142" s="4">
        <v>0.35384615384615387</v>
      </c>
      <c r="O142" s="5">
        <v>678</v>
      </c>
      <c r="P142" s="4">
        <f t="shared" si="30"/>
        <v>0.47345132743362833</v>
      </c>
      <c r="R142" s="23"/>
      <c r="T142" s="27">
        <v>0.93</v>
      </c>
      <c r="U142" s="5">
        <v>30</v>
      </c>
      <c r="V142" s="4">
        <f t="shared" si="31"/>
        <v>7.666666666666667</v>
      </c>
      <c r="W142" s="5">
        <v>23</v>
      </c>
      <c r="X142" s="4">
        <f t="shared" si="32"/>
        <v>10</v>
      </c>
      <c r="Y142" s="27">
        <v>120</v>
      </c>
      <c r="Z142" s="4">
        <f t="shared" si="26"/>
        <v>2.675</v>
      </c>
      <c r="AA142" s="27">
        <v>129</v>
      </c>
      <c r="AB142" s="5">
        <v>1992</v>
      </c>
      <c r="AD142" s="5">
        <v>21</v>
      </c>
      <c r="AE142" s="5">
        <v>19</v>
      </c>
      <c r="AF142" s="5">
        <v>27</v>
      </c>
      <c r="AG142" s="5">
        <v>21</v>
      </c>
      <c r="AH142" s="5" t="s">
        <v>110</v>
      </c>
    </row>
    <row r="143" spans="1:34" ht="12.75">
      <c r="A143" s="1" t="s">
        <v>273</v>
      </c>
      <c r="C143" s="1" t="s">
        <v>274</v>
      </c>
      <c r="E143" s="38" t="s">
        <v>608</v>
      </c>
      <c r="F143" s="21">
        <v>30</v>
      </c>
      <c r="H143" s="4">
        <v>50</v>
      </c>
      <c r="J143" s="22">
        <f t="shared" si="27"/>
        <v>50</v>
      </c>
      <c r="K143" s="4">
        <v>15</v>
      </c>
      <c r="L143" s="4">
        <v>20</v>
      </c>
      <c r="M143" s="5">
        <v>637</v>
      </c>
      <c r="N143" s="4">
        <v>0.04709576138147567</v>
      </c>
      <c r="O143" s="5">
        <v>694</v>
      </c>
      <c r="P143" s="4">
        <f t="shared" si="30"/>
        <v>0.07204610951008646</v>
      </c>
      <c r="U143" s="5">
        <v>29</v>
      </c>
      <c r="V143" s="4">
        <f t="shared" si="31"/>
        <v>1.0344827586206897</v>
      </c>
      <c r="W143" s="5">
        <v>16</v>
      </c>
      <c r="X143" s="4">
        <f t="shared" si="32"/>
        <v>1.875</v>
      </c>
      <c r="Y143" s="5">
        <v>104</v>
      </c>
      <c r="Z143" s="4">
        <f t="shared" si="26"/>
        <v>0.4807692307692308</v>
      </c>
      <c r="AB143" s="5">
        <v>1969</v>
      </c>
      <c r="AD143" s="38">
        <v>70</v>
      </c>
      <c r="AE143" s="38">
        <v>38</v>
      </c>
      <c r="AF143" s="5">
        <v>87</v>
      </c>
      <c r="AG143" s="5">
        <v>42</v>
      </c>
      <c r="AH143" s="5" t="s">
        <v>53</v>
      </c>
    </row>
    <row r="144" spans="1:34" ht="12.75">
      <c r="A144" s="1" t="s">
        <v>275</v>
      </c>
      <c r="C144" s="1" t="s">
        <v>276</v>
      </c>
      <c r="E144" s="38" t="s">
        <v>608</v>
      </c>
      <c r="F144" s="30">
        <v>96</v>
      </c>
      <c r="H144" s="4">
        <v>121.5</v>
      </c>
      <c r="J144" s="22">
        <f t="shared" si="27"/>
        <v>121.5</v>
      </c>
      <c r="K144" s="4">
        <v>77</v>
      </c>
      <c r="L144" s="4">
        <v>59</v>
      </c>
      <c r="M144" s="5">
        <v>277</v>
      </c>
      <c r="N144" s="4">
        <v>0.34657039711191334</v>
      </c>
      <c r="O144" s="5">
        <v>522</v>
      </c>
      <c r="P144" s="4">
        <f t="shared" si="30"/>
        <v>0.23275862068965517</v>
      </c>
      <c r="Q144" s="5">
        <v>4218</v>
      </c>
      <c r="R144" s="23">
        <f aca="true" t="shared" si="33" ref="R144:R152">(F144/M144)/(Q144/10000)</f>
        <v>0.8216462710097518</v>
      </c>
      <c r="S144" s="5">
        <v>0.547</v>
      </c>
      <c r="T144" s="5">
        <v>1.3</v>
      </c>
      <c r="U144" s="5">
        <v>220</v>
      </c>
      <c r="V144" s="4">
        <f t="shared" si="31"/>
        <v>0.43636363636363634</v>
      </c>
      <c r="W144" s="5">
        <v>29</v>
      </c>
      <c r="X144" s="4">
        <f t="shared" si="32"/>
        <v>3.310344827586207</v>
      </c>
      <c r="Y144" s="5">
        <v>301</v>
      </c>
      <c r="Z144" s="4">
        <f t="shared" si="26"/>
        <v>0.40365448504983387</v>
      </c>
      <c r="AA144" s="5">
        <v>127</v>
      </c>
      <c r="AB144" s="5">
        <v>1948</v>
      </c>
      <c r="AD144" s="5">
        <v>65</v>
      </c>
      <c r="AE144" s="5">
        <v>43</v>
      </c>
      <c r="AF144" s="38">
        <v>65</v>
      </c>
      <c r="AG144" s="38">
        <v>43</v>
      </c>
      <c r="AH144" s="5" t="s">
        <v>53</v>
      </c>
    </row>
    <row r="145" spans="1:34" ht="12.75">
      <c r="A145" s="1" t="s">
        <v>277</v>
      </c>
      <c r="C145" s="1" t="s">
        <v>230</v>
      </c>
      <c r="E145" s="38" t="s">
        <v>0</v>
      </c>
      <c r="F145" s="30">
        <v>870</v>
      </c>
      <c r="H145" s="4">
        <v>1100</v>
      </c>
      <c r="J145" s="22">
        <f t="shared" si="27"/>
        <v>1100</v>
      </c>
      <c r="K145" s="4">
        <v>870</v>
      </c>
      <c r="L145" s="4">
        <v>130</v>
      </c>
      <c r="M145" s="5">
        <v>689</v>
      </c>
      <c r="N145" s="4">
        <v>1.262699564586357</v>
      </c>
      <c r="O145" s="5">
        <v>734</v>
      </c>
      <c r="P145" s="4">
        <f t="shared" si="30"/>
        <v>1.4986376021798364</v>
      </c>
      <c r="Q145" s="5">
        <v>3680</v>
      </c>
      <c r="R145" s="23">
        <f t="shared" si="33"/>
        <v>3.431248816810753</v>
      </c>
      <c r="S145" s="5">
        <v>0.836</v>
      </c>
      <c r="T145" s="27">
        <v>1.53</v>
      </c>
      <c r="U145" s="5">
        <v>412</v>
      </c>
      <c r="V145" s="4">
        <f t="shared" si="31"/>
        <v>2.1116504854368934</v>
      </c>
      <c r="W145" s="5">
        <v>56</v>
      </c>
      <c r="X145" s="4">
        <f t="shared" si="32"/>
        <v>15.535714285714286</v>
      </c>
      <c r="Y145" s="27">
        <v>242</v>
      </c>
      <c r="Z145" s="4">
        <f t="shared" si="26"/>
        <v>4.545454545454546</v>
      </c>
      <c r="AA145" s="27">
        <v>158</v>
      </c>
      <c r="AB145" s="5">
        <v>1986</v>
      </c>
      <c r="AD145" s="5">
        <v>101</v>
      </c>
      <c r="AE145" s="5">
        <v>81</v>
      </c>
      <c r="AF145" s="5">
        <v>115</v>
      </c>
      <c r="AG145" s="5">
        <v>78</v>
      </c>
      <c r="AH145" s="5" t="s">
        <v>140</v>
      </c>
    </row>
    <row r="146" spans="1:34" ht="12.75">
      <c r="A146" s="1" t="s">
        <v>278</v>
      </c>
      <c r="C146" s="1" t="s">
        <v>279</v>
      </c>
      <c r="E146" s="38" t="s">
        <v>608</v>
      </c>
      <c r="F146" s="21">
        <v>80</v>
      </c>
      <c r="H146" s="4">
        <v>50</v>
      </c>
      <c r="J146" s="22">
        <f t="shared" si="27"/>
        <v>50</v>
      </c>
      <c r="K146" s="4">
        <v>40</v>
      </c>
      <c r="L146" s="4">
        <v>25</v>
      </c>
      <c r="M146" s="5">
        <v>391</v>
      </c>
      <c r="N146" s="4">
        <v>0.20460358056265984</v>
      </c>
      <c r="O146" s="5">
        <v>403</v>
      </c>
      <c r="P146" s="4">
        <f t="shared" si="30"/>
        <v>0.12406947890818859</v>
      </c>
      <c r="Q146" s="5">
        <v>1984</v>
      </c>
      <c r="R146" s="23">
        <f t="shared" si="33"/>
        <v>1.0312680471908258</v>
      </c>
      <c r="U146" s="5">
        <v>7</v>
      </c>
      <c r="V146" s="4">
        <f t="shared" si="31"/>
        <v>11.428571428571429</v>
      </c>
      <c r="W146" s="5">
        <v>3</v>
      </c>
      <c r="X146" s="4">
        <f t="shared" si="32"/>
        <v>26.666666666666668</v>
      </c>
      <c r="Y146" s="5">
        <v>54</v>
      </c>
      <c r="Z146" s="4">
        <f t="shared" si="26"/>
        <v>0.9259259259259259</v>
      </c>
      <c r="AB146" s="5">
        <v>1998</v>
      </c>
      <c r="AD146" s="5">
        <v>16</v>
      </c>
      <c r="AE146" s="5">
        <v>16</v>
      </c>
      <c r="AF146" s="5">
        <v>8</v>
      </c>
      <c r="AG146" s="5">
        <v>4</v>
      </c>
      <c r="AH146" s="5" t="s">
        <v>75</v>
      </c>
    </row>
    <row r="147" spans="1:34" ht="12.75">
      <c r="A147" s="1" t="s">
        <v>280</v>
      </c>
      <c r="C147" s="1" t="s">
        <v>56</v>
      </c>
      <c r="E147" s="38" t="s">
        <v>0</v>
      </c>
      <c r="F147" s="30">
        <v>269</v>
      </c>
      <c r="I147" s="4">
        <v>420</v>
      </c>
      <c r="J147" s="22">
        <f t="shared" si="27"/>
        <v>420</v>
      </c>
      <c r="K147" s="4">
        <v>95</v>
      </c>
      <c r="L147" s="4">
        <v>95</v>
      </c>
      <c r="M147" s="5">
        <v>644</v>
      </c>
      <c r="N147" s="4">
        <v>0.41770186335403725</v>
      </c>
      <c r="O147" s="5">
        <v>1032</v>
      </c>
      <c r="P147" s="4">
        <f t="shared" si="30"/>
        <v>0.4069767441860465</v>
      </c>
      <c r="Q147" s="5">
        <v>3278</v>
      </c>
      <c r="R147" s="23">
        <f t="shared" si="33"/>
        <v>1.274258277468082</v>
      </c>
      <c r="U147" s="5">
        <v>13</v>
      </c>
      <c r="V147" s="4">
        <f t="shared" si="31"/>
        <v>20.692307692307693</v>
      </c>
      <c r="W147" s="5">
        <v>0</v>
      </c>
      <c r="X147" s="4"/>
      <c r="Y147" s="5">
        <v>39</v>
      </c>
      <c r="Z147" s="4">
        <f t="shared" si="26"/>
        <v>10.76923076923077</v>
      </c>
      <c r="AB147" s="5">
        <v>1989</v>
      </c>
      <c r="AD147" s="5">
        <v>8</v>
      </c>
      <c r="AE147" s="5">
        <v>7</v>
      </c>
      <c r="AF147" s="5">
        <v>12</v>
      </c>
      <c r="AG147" s="5">
        <v>11</v>
      </c>
      <c r="AH147" s="5" t="s">
        <v>110</v>
      </c>
    </row>
    <row r="148" spans="1:34" ht="12.75">
      <c r="A148" s="1" t="s">
        <v>281</v>
      </c>
      <c r="C148" s="1" t="s">
        <v>56</v>
      </c>
      <c r="E148" s="38" t="s">
        <v>0</v>
      </c>
      <c r="F148" s="30">
        <v>1539</v>
      </c>
      <c r="I148" s="4">
        <v>2331</v>
      </c>
      <c r="J148" s="22">
        <f t="shared" si="27"/>
        <v>2331</v>
      </c>
      <c r="K148" s="4">
        <v>266</v>
      </c>
      <c r="L148" s="4">
        <v>135</v>
      </c>
      <c r="M148" s="5">
        <v>1911</v>
      </c>
      <c r="N148" s="4">
        <v>0.8053375196232339</v>
      </c>
      <c r="O148" s="5">
        <v>2400</v>
      </c>
      <c r="P148" s="4">
        <f t="shared" si="30"/>
        <v>0.97125</v>
      </c>
      <c r="Q148" s="5">
        <v>2516</v>
      </c>
      <c r="R148" s="23">
        <f t="shared" si="33"/>
        <v>3.2008645454023603</v>
      </c>
      <c r="S148" s="5">
        <v>0.465</v>
      </c>
      <c r="T148" s="27">
        <v>1.63</v>
      </c>
      <c r="U148" s="5">
        <v>602</v>
      </c>
      <c r="V148" s="4">
        <f t="shared" si="31"/>
        <v>2.5564784053156147</v>
      </c>
      <c r="W148" s="5">
        <v>74</v>
      </c>
      <c r="X148" s="4">
        <f>+F148/W148</f>
        <v>20.7972972972973</v>
      </c>
      <c r="Y148" s="27">
        <v>701</v>
      </c>
      <c r="Z148" s="4">
        <f t="shared" si="26"/>
        <v>3.325249643366619</v>
      </c>
      <c r="AA148" s="27">
        <v>429</v>
      </c>
      <c r="AB148" s="5">
        <v>1977</v>
      </c>
      <c r="AC148" s="5">
        <v>1000</v>
      </c>
      <c r="AD148" s="5">
        <v>227</v>
      </c>
      <c r="AE148" s="5">
        <v>172</v>
      </c>
      <c r="AF148" s="5">
        <v>232</v>
      </c>
      <c r="AG148" s="5">
        <v>142</v>
      </c>
      <c r="AH148" s="5" t="s">
        <v>66</v>
      </c>
    </row>
    <row r="149" spans="1:35" ht="12.75">
      <c r="A149" s="1" t="s">
        <v>282</v>
      </c>
      <c r="C149" s="1" t="s">
        <v>80</v>
      </c>
      <c r="E149" s="38" t="s">
        <v>0</v>
      </c>
      <c r="F149" s="30">
        <v>210</v>
      </c>
      <c r="G149" s="4">
        <v>275</v>
      </c>
      <c r="H149" s="4">
        <v>275</v>
      </c>
      <c r="I149" s="4">
        <f>H149*1.2</f>
        <v>330</v>
      </c>
      <c r="J149" s="22">
        <f t="shared" si="27"/>
        <v>330</v>
      </c>
      <c r="K149" s="4">
        <v>40</v>
      </c>
      <c r="L149" s="4">
        <v>35</v>
      </c>
      <c r="M149" s="5">
        <v>220</v>
      </c>
      <c r="N149" s="4">
        <v>0.9545454545454546</v>
      </c>
      <c r="O149" s="5">
        <v>217</v>
      </c>
      <c r="P149" s="4">
        <f t="shared" si="30"/>
        <v>1.5207373271889402</v>
      </c>
      <c r="Q149" s="5">
        <v>3476</v>
      </c>
      <c r="R149" s="23">
        <f t="shared" si="33"/>
        <v>2.746103148864944</v>
      </c>
      <c r="U149" s="5">
        <v>0</v>
      </c>
      <c r="V149" s="5" t="s">
        <v>6</v>
      </c>
      <c r="W149" s="5">
        <v>0</v>
      </c>
      <c r="Y149" s="5">
        <v>33</v>
      </c>
      <c r="Z149" s="4">
        <f t="shared" si="26"/>
        <v>10</v>
      </c>
      <c r="AB149" s="5">
        <v>1999</v>
      </c>
      <c r="AD149" s="5">
        <v>8</v>
      </c>
      <c r="AE149" s="5">
        <v>8</v>
      </c>
      <c r="AF149" s="5">
        <v>6</v>
      </c>
      <c r="AG149" s="5">
        <v>5</v>
      </c>
      <c r="AH149" s="5" t="s">
        <v>60</v>
      </c>
      <c r="AI149" s="1" t="s">
        <v>283</v>
      </c>
    </row>
    <row r="150" spans="1:34" ht="12.75">
      <c r="A150" s="1" t="s">
        <v>284</v>
      </c>
      <c r="C150" s="1" t="s">
        <v>156</v>
      </c>
      <c r="E150" s="38" t="s">
        <v>608</v>
      </c>
      <c r="F150" s="30">
        <v>74</v>
      </c>
      <c r="G150" s="4">
        <v>113</v>
      </c>
      <c r="I150" s="4">
        <v>125</v>
      </c>
      <c r="J150" s="22">
        <f t="shared" si="27"/>
        <v>125</v>
      </c>
      <c r="K150" s="4">
        <v>27</v>
      </c>
      <c r="L150" s="4">
        <v>31</v>
      </c>
      <c r="M150" s="5">
        <v>583</v>
      </c>
      <c r="N150" s="4">
        <v>0.1269296740994854</v>
      </c>
      <c r="O150" s="5">
        <v>705</v>
      </c>
      <c r="P150" s="4">
        <f t="shared" si="30"/>
        <v>0.1773049645390071</v>
      </c>
      <c r="Q150" s="5">
        <v>2655</v>
      </c>
      <c r="R150" s="23">
        <f t="shared" si="33"/>
        <v>0.47807786854796763</v>
      </c>
      <c r="S150" s="5">
        <v>1.184</v>
      </c>
      <c r="T150" s="27">
        <v>2.77</v>
      </c>
      <c r="U150" s="5">
        <v>1083</v>
      </c>
      <c r="V150" s="4">
        <f>+F150/U150</f>
        <v>0.06832871652816251</v>
      </c>
      <c r="W150" s="5">
        <v>45</v>
      </c>
      <c r="X150" s="4">
        <f>+F149/W150</f>
        <v>4.666666666666667</v>
      </c>
      <c r="Y150" s="27">
        <v>291</v>
      </c>
      <c r="Z150" s="4">
        <f t="shared" si="26"/>
        <v>0.42955326460481097</v>
      </c>
      <c r="AA150" s="27">
        <v>105</v>
      </c>
      <c r="AB150" s="5">
        <v>1928</v>
      </c>
      <c r="AC150" s="5">
        <v>5000</v>
      </c>
      <c r="AD150" s="5">
        <v>1005</v>
      </c>
      <c r="AE150" s="5">
        <v>771</v>
      </c>
      <c r="AF150" s="5">
        <v>976</v>
      </c>
      <c r="AG150" s="5">
        <v>662</v>
      </c>
      <c r="AH150" s="5" t="s">
        <v>256</v>
      </c>
    </row>
    <row r="151" spans="1:35" ht="12.75">
      <c r="A151" s="1" t="s">
        <v>285</v>
      </c>
      <c r="C151" s="1" t="s">
        <v>286</v>
      </c>
      <c r="E151" s="38" t="s">
        <v>608</v>
      </c>
      <c r="F151" s="30">
        <v>90</v>
      </c>
      <c r="H151" s="4">
        <v>115</v>
      </c>
      <c r="I151" s="4">
        <v>135</v>
      </c>
      <c r="J151" s="22">
        <f t="shared" si="27"/>
        <v>135</v>
      </c>
      <c r="K151" s="4">
        <v>43</v>
      </c>
      <c r="L151" s="4">
        <v>141</v>
      </c>
      <c r="M151" s="5">
        <v>510</v>
      </c>
      <c r="N151" s="4">
        <v>0.1269296740994854</v>
      </c>
      <c r="O151" s="5">
        <v>583</v>
      </c>
      <c r="P151" s="4">
        <f t="shared" si="30"/>
        <v>0.23156089193825044</v>
      </c>
      <c r="Q151" s="5">
        <v>6360</v>
      </c>
      <c r="R151" s="23">
        <f t="shared" si="33"/>
        <v>0.2774694783573807</v>
      </c>
      <c r="S151" s="5">
        <v>1.116</v>
      </c>
      <c r="T151" s="27">
        <v>2.08</v>
      </c>
      <c r="U151" s="5">
        <v>988</v>
      </c>
      <c r="V151" s="4">
        <f>+F151/U151</f>
        <v>0.09109311740890688</v>
      </c>
      <c r="W151" s="5">
        <v>96</v>
      </c>
      <c r="X151" s="4">
        <f>+F150/W151</f>
        <v>0.7708333333333334</v>
      </c>
      <c r="Y151" s="27">
        <v>402</v>
      </c>
      <c r="Z151" s="4">
        <f t="shared" si="26"/>
        <v>0.3358208955223881</v>
      </c>
      <c r="AA151" s="27">
        <v>193</v>
      </c>
      <c r="AB151" s="5">
        <v>1983</v>
      </c>
      <c r="AC151" s="5">
        <v>2400</v>
      </c>
      <c r="AD151" s="5">
        <v>199</v>
      </c>
      <c r="AE151" s="5">
        <v>190</v>
      </c>
      <c r="AF151" s="5">
        <v>216</v>
      </c>
      <c r="AG151" s="5">
        <v>162</v>
      </c>
      <c r="AH151" s="5" t="s">
        <v>256</v>
      </c>
      <c r="AI151" s="1" t="s">
        <v>287</v>
      </c>
    </row>
    <row r="152" spans="1:34" ht="12.75">
      <c r="A152" s="1" t="s">
        <v>288</v>
      </c>
      <c r="C152" s="1" t="s">
        <v>80</v>
      </c>
      <c r="E152" s="38" t="s">
        <v>0</v>
      </c>
      <c r="F152" s="30">
        <v>914</v>
      </c>
      <c r="G152" s="4">
        <v>1453</v>
      </c>
      <c r="H152" s="4">
        <v>1453</v>
      </c>
      <c r="I152" s="4">
        <f>H152*1.2</f>
        <v>1743.6</v>
      </c>
      <c r="J152" s="22">
        <f t="shared" si="27"/>
        <v>1743.6</v>
      </c>
      <c r="K152" s="4">
        <v>282</v>
      </c>
      <c r="L152" s="4">
        <v>399</v>
      </c>
      <c r="M152" s="5">
        <v>1270</v>
      </c>
      <c r="N152" s="4">
        <v>0.7196850393700788</v>
      </c>
      <c r="O152" s="5">
        <v>2824</v>
      </c>
      <c r="P152" s="4">
        <f t="shared" si="30"/>
        <v>0.6174220963172804</v>
      </c>
      <c r="Q152" s="5">
        <v>3650</v>
      </c>
      <c r="R152" s="23">
        <f t="shared" si="33"/>
        <v>1.971739833890627</v>
      </c>
      <c r="S152" s="5">
        <v>0.147</v>
      </c>
      <c r="T152" s="27">
        <v>1.23</v>
      </c>
      <c r="U152" s="5">
        <v>662</v>
      </c>
      <c r="V152" s="4">
        <f>+F152/U152</f>
        <v>1.3806646525679758</v>
      </c>
      <c r="W152" s="5">
        <v>40</v>
      </c>
      <c r="X152" s="4">
        <f>+F152/W152</f>
        <v>22.85</v>
      </c>
      <c r="Y152" s="36">
        <v>1012</v>
      </c>
      <c r="Z152" s="4">
        <f t="shared" si="26"/>
        <v>1.7229249011857706</v>
      </c>
      <c r="AA152" s="27">
        <v>822</v>
      </c>
      <c r="AB152" s="5">
        <v>1981</v>
      </c>
      <c r="AD152" s="5">
        <v>510</v>
      </c>
      <c r="AE152" s="5">
        <v>385</v>
      </c>
      <c r="AF152" s="5">
        <v>498</v>
      </c>
      <c r="AG152" s="5">
        <v>286</v>
      </c>
      <c r="AH152" s="5" t="s">
        <v>256</v>
      </c>
    </row>
    <row r="153" spans="1:34" ht="12.75">
      <c r="A153" s="28" t="s">
        <v>289</v>
      </c>
      <c r="B153" s="28"/>
      <c r="C153" s="29" t="s">
        <v>65</v>
      </c>
      <c r="E153" s="38" t="s">
        <v>0</v>
      </c>
      <c r="F153" s="30"/>
      <c r="I153" s="4">
        <v>289</v>
      </c>
      <c r="J153" s="22">
        <f t="shared" si="27"/>
        <v>289</v>
      </c>
      <c r="L153" s="4">
        <v>89</v>
      </c>
      <c r="O153" s="5">
        <v>325</v>
      </c>
      <c r="P153" s="4">
        <f t="shared" si="30"/>
        <v>0.8892307692307693</v>
      </c>
      <c r="R153" s="23"/>
      <c r="T153" s="32"/>
      <c r="V153" s="4"/>
      <c r="X153" s="4"/>
      <c r="Y153" s="27">
        <v>0</v>
      </c>
      <c r="Z153" s="4" t="s">
        <v>50</v>
      </c>
      <c r="AA153" s="32"/>
      <c r="AB153" s="5">
        <v>2003</v>
      </c>
      <c r="AH153" s="5" t="s">
        <v>75</v>
      </c>
    </row>
    <row r="154" spans="1:35" ht="12.75">
      <c r="A154" s="1" t="s">
        <v>290</v>
      </c>
      <c r="C154" s="1" t="s">
        <v>44</v>
      </c>
      <c r="D154" s="27" t="s">
        <v>606</v>
      </c>
      <c r="E154" s="38" t="s">
        <v>0</v>
      </c>
      <c r="F154" s="30">
        <v>506</v>
      </c>
      <c r="G154" s="4">
        <v>765</v>
      </c>
      <c r="I154" s="4">
        <v>886</v>
      </c>
      <c r="J154" s="22">
        <f t="shared" si="27"/>
        <v>886</v>
      </c>
      <c r="K154" s="4">
        <v>160</v>
      </c>
      <c r="L154" s="4">
        <v>166</v>
      </c>
      <c r="M154" s="5">
        <v>710</v>
      </c>
      <c r="N154" s="4">
        <v>0.7126760563380282</v>
      </c>
      <c r="O154" s="5">
        <v>1193</v>
      </c>
      <c r="P154" s="4">
        <f t="shared" si="30"/>
        <v>0.7426655490360435</v>
      </c>
      <c r="Q154" s="5">
        <v>2747</v>
      </c>
      <c r="R154" s="23">
        <f>(F154/M154)/(Q154/10000)</f>
        <v>2.5943795279869977</v>
      </c>
      <c r="S154" s="5">
        <v>2.04</v>
      </c>
      <c r="T154" s="27">
        <v>1.67</v>
      </c>
      <c r="U154" s="5">
        <v>299</v>
      </c>
      <c r="V154" s="4">
        <f aca="true" t="shared" si="34" ref="V154:V168">+F154/U154</f>
        <v>1.6923076923076923</v>
      </c>
      <c r="W154" s="5">
        <v>102</v>
      </c>
      <c r="X154" s="4">
        <f aca="true" t="shared" si="35" ref="X154:X168">+F154/W154</f>
        <v>4.96078431372549</v>
      </c>
      <c r="Y154" s="27">
        <v>383</v>
      </c>
      <c r="Z154" s="4">
        <f>+J154/Y154</f>
        <v>2.31331592689295</v>
      </c>
      <c r="AA154" s="27">
        <v>230</v>
      </c>
      <c r="AB154" s="5">
        <v>1962</v>
      </c>
      <c r="AC154" s="5">
        <v>1500</v>
      </c>
      <c r="AD154" s="5">
        <v>313</v>
      </c>
      <c r="AE154" s="5">
        <v>214</v>
      </c>
      <c r="AF154" s="5">
        <v>327</v>
      </c>
      <c r="AG154" s="5">
        <v>187</v>
      </c>
      <c r="AH154" s="5" t="s">
        <v>110</v>
      </c>
      <c r="AI154" s="1" t="s">
        <v>46</v>
      </c>
    </row>
    <row r="155" spans="1:34" ht="12.75">
      <c r="A155" s="1" t="s">
        <v>291</v>
      </c>
      <c r="C155" s="1" t="s">
        <v>56</v>
      </c>
      <c r="E155" s="38" t="s">
        <v>0</v>
      </c>
      <c r="F155" s="30">
        <v>410</v>
      </c>
      <c r="I155" s="4">
        <v>520</v>
      </c>
      <c r="J155" s="22">
        <f t="shared" si="27"/>
        <v>520</v>
      </c>
      <c r="K155" s="4">
        <v>410</v>
      </c>
      <c r="L155" s="4">
        <v>95</v>
      </c>
      <c r="M155" s="5">
        <v>803</v>
      </c>
      <c r="N155" s="4">
        <v>0.5105853051058531</v>
      </c>
      <c r="O155" s="5">
        <v>824</v>
      </c>
      <c r="P155" s="4">
        <f t="shared" si="30"/>
        <v>0.6310679611650486</v>
      </c>
      <c r="Q155" s="5">
        <v>2442</v>
      </c>
      <c r="R155" s="23">
        <f>(F155/M155)/(Q155/10000)</f>
        <v>2.0908489152573835</v>
      </c>
      <c r="S155" s="5">
        <v>0.688</v>
      </c>
      <c r="T155" s="27">
        <v>1.85</v>
      </c>
      <c r="U155" s="5">
        <v>245</v>
      </c>
      <c r="V155" s="4">
        <f t="shared" si="34"/>
        <v>1.6734693877551021</v>
      </c>
      <c r="W155" s="5">
        <v>44</v>
      </c>
      <c r="X155" s="4">
        <f t="shared" si="35"/>
        <v>9.318181818181818</v>
      </c>
      <c r="Y155" s="27">
        <v>325</v>
      </c>
      <c r="Z155" s="4">
        <f>+J155/Y155</f>
        <v>1.6</v>
      </c>
      <c r="AA155" s="27">
        <v>176</v>
      </c>
      <c r="AB155" s="5">
        <v>1977</v>
      </c>
      <c r="AC155" s="5">
        <v>2200</v>
      </c>
      <c r="AD155" s="5">
        <v>225</v>
      </c>
      <c r="AE155" s="5">
        <v>185</v>
      </c>
      <c r="AF155" s="5">
        <v>242</v>
      </c>
      <c r="AG155" s="5">
        <v>153</v>
      </c>
      <c r="AH155" s="5" t="s">
        <v>110</v>
      </c>
    </row>
    <row r="156" spans="1:35" ht="12.75">
      <c r="A156" s="1" t="s">
        <v>292</v>
      </c>
      <c r="C156" s="1" t="s">
        <v>293</v>
      </c>
      <c r="E156" s="38" t="s">
        <v>608</v>
      </c>
      <c r="F156" s="30">
        <v>155</v>
      </c>
      <c r="H156" s="4">
        <v>250</v>
      </c>
      <c r="J156" s="22">
        <f t="shared" si="27"/>
        <v>250</v>
      </c>
      <c r="K156" s="4">
        <v>80</v>
      </c>
      <c r="L156" s="4">
        <v>100</v>
      </c>
      <c r="M156" s="5">
        <v>707</v>
      </c>
      <c r="N156" s="4">
        <v>0.21923620933521923</v>
      </c>
      <c r="O156" s="5">
        <v>427</v>
      </c>
      <c r="P156" s="4">
        <f t="shared" si="30"/>
        <v>0.585480093676815</v>
      </c>
      <c r="R156" s="23"/>
      <c r="S156" s="5">
        <v>0.212</v>
      </c>
      <c r="T156" s="27">
        <v>0.75</v>
      </c>
      <c r="U156" s="5">
        <v>98</v>
      </c>
      <c r="V156" s="4">
        <f t="shared" si="34"/>
        <v>1.5816326530612246</v>
      </c>
      <c r="W156" s="5">
        <v>7</v>
      </c>
      <c r="X156" s="4">
        <f t="shared" si="35"/>
        <v>22.142857142857142</v>
      </c>
      <c r="Y156" s="27">
        <v>51</v>
      </c>
      <c r="Z156" s="4">
        <f>+J156/Y156</f>
        <v>4.901960784313726</v>
      </c>
      <c r="AA156" s="27">
        <v>68</v>
      </c>
      <c r="AB156" s="5">
        <v>1967</v>
      </c>
      <c r="AD156" s="5">
        <v>509</v>
      </c>
      <c r="AE156" s="5">
        <v>331</v>
      </c>
      <c r="AF156" s="5">
        <v>463</v>
      </c>
      <c r="AG156" s="5">
        <v>250</v>
      </c>
      <c r="AH156" s="5" t="s">
        <v>294</v>
      </c>
      <c r="AI156" s="1" t="s">
        <v>295</v>
      </c>
    </row>
    <row r="157" spans="1:34" ht="12.75">
      <c r="A157" s="1" t="s">
        <v>296</v>
      </c>
      <c r="C157" s="1" t="s">
        <v>80</v>
      </c>
      <c r="E157" s="38" t="s">
        <v>0</v>
      </c>
      <c r="F157" s="21">
        <v>279</v>
      </c>
      <c r="G157" s="4">
        <v>389</v>
      </c>
      <c r="H157" s="4">
        <v>389</v>
      </c>
      <c r="I157" s="4">
        <f>H157*1.2</f>
        <v>466.79999999999995</v>
      </c>
      <c r="J157" s="22">
        <f t="shared" si="27"/>
        <v>466.79999999999995</v>
      </c>
      <c r="K157" s="4">
        <v>125</v>
      </c>
      <c r="L157" s="4">
        <v>145</v>
      </c>
      <c r="M157" s="5">
        <v>578</v>
      </c>
      <c r="N157" s="4">
        <v>0.4826989619377163</v>
      </c>
      <c r="O157" s="5">
        <v>497</v>
      </c>
      <c r="P157" s="4">
        <f t="shared" si="30"/>
        <v>0.939235412474849</v>
      </c>
      <c r="Q157" s="5">
        <v>2200</v>
      </c>
      <c r="R157" s="23">
        <f aca="true" t="shared" si="36" ref="R157:R168">(F157/M157)/(Q157/10000)</f>
        <v>2.194086190625983</v>
      </c>
      <c r="T157" s="27">
        <v>0</v>
      </c>
      <c r="U157" s="5">
        <v>32</v>
      </c>
      <c r="V157" s="4">
        <f t="shared" si="34"/>
        <v>8.71875</v>
      </c>
      <c r="W157" s="5">
        <v>7</v>
      </c>
      <c r="X157" s="4">
        <f t="shared" si="35"/>
        <v>39.857142857142854</v>
      </c>
      <c r="Y157" s="27">
        <v>0</v>
      </c>
      <c r="Z157" s="4" t="s">
        <v>50</v>
      </c>
      <c r="AA157" s="27">
        <v>0</v>
      </c>
      <c r="AB157" s="5">
        <v>1978</v>
      </c>
      <c r="AD157" s="5">
        <v>96</v>
      </c>
      <c r="AE157" s="5">
        <v>57</v>
      </c>
      <c r="AF157" s="5">
        <v>82</v>
      </c>
      <c r="AG157" s="5">
        <v>48</v>
      </c>
      <c r="AH157" s="5" t="s">
        <v>294</v>
      </c>
    </row>
    <row r="158" spans="1:34" ht="12.75">
      <c r="A158" s="1" t="s">
        <v>297</v>
      </c>
      <c r="C158" s="1" t="s">
        <v>156</v>
      </c>
      <c r="E158" s="38" t="s">
        <v>608</v>
      </c>
      <c r="F158" s="30">
        <v>90</v>
      </c>
      <c r="I158" s="4">
        <v>152</v>
      </c>
      <c r="J158" s="22">
        <f t="shared" si="27"/>
        <v>152</v>
      </c>
      <c r="K158" s="4">
        <v>45</v>
      </c>
      <c r="L158" s="4">
        <v>145</v>
      </c>
      <c r="M158" s="5">
        <v>439</v>
      </c>
      <c r="N158" s="4">
        <v>0.20501138952164008</v>
      </c>
      <c r="O158" s="5">
        <v>464</v>
      </c>
      <c r="P158" s="4">
        <f t="shared" si="30"/>
        <v>0.3275862068965517</v>
      </c>
      <c r="Q158" s="5">
        <v>5336</v>
      </c>
      <c r="R158" s="23">
        <f t="shared" si="36"/>
        <v>0.38420425322646196</v>
      </c>
      <c r="S158" s="5">
        <v>1.833</v>
      </c>
      <c r="T158" s="27">
        <v>4.63</v>
      </c>
      <c r="U158" s="5">
        <v>2762</v>
      </c>
      <c r="V158" s="4">
        <f t="shared" si="34"/>
        <v>0.03258508327299059</v>
      </c>
      <c r="W158" s="5">
        <v>110</v>
      </c>
      <c r="X158" s="4">
        <f t="shared" si="35"/>
        <v>0.8181818181818182</v>
      </c>
      <c r="Y158" s="27">
        <v>709</v>
      </c>
      <c r="Z158" s="4">
        <f aca="true" t="shared" si="37" ref="Z158:Z168">+J158/Y158</f>
        <v>0.2143864598025388</v>
      </c>
      <c r="AA158" s="27">
        <v>153</v>
      </c>
      <c r="AB158" s="5">
        <v>1974</v>
      </c>
      <c r="AC158" s="5">
        <v>3200</v>
      </c>
      <c r="AD158" s="5">
        <v>679</v>
      </c>
      <c r="AE158" s="5">
        <v>536</v>
      </c>
      <c r="AF158" s="5">
        <v>669</v>
      </c>
      <c r="AG158" s="5">
        <v>471</v>
      </c>
      <c r="AH158" s="5" t="s">
        <v>294</v>
      </c>
    </row>
    <row r="159" spans="1:34" ht="12.75">
      <c r="A159" s="1" t="s">
        <v>298</v>
      </c>
      <c r="C159" s="1" t="s">
        <v>56</v>
      </c>
      <c r="E159" s="38" t="s">
        <v>0</v>
      </c>
      <c r="F159" s="21">
        <v>232</v>
      </c>
      <c r="I159" s="4">
        <v>380</v>
      </c>
      <c r="J159" s="22">
        <f t="shared" si="27"/>
        <v>380</v>
      </c>
      <c r="K159" s="4">
        <v>50</v>
      </c>
      <c r="L159" s="4">
        <v>50</v>
      </c>
      <c r="M159" s="5">
        <v>384</v>
      </c>
      <c r="N159" s="4">
        <v>0.6041666666666666</v>
      </c>
      <c r="O159" s="5">
        <v>612</v>
      </c>
      <c r="P159" s="4">
        <f t="shared" si="30"/>
        <v>0.6209150326797386</v>
      </c>
      <c r="Q159" s="5">
        <v>2967</v>
      </c>
      <c r="R159" s="23">
        <f t="shared" si="36"/>
        <v>2.0362880575216264</v>
      </c>
      <c r="U159" s="5">
        <v>20</v>
      </c>
      <c r="V159" s="4">
        <f t="shared" si="34"/>
        <v>11.6</v>
      </c>
      <c r="W159" s="5">
        <v>7</v>
      </c>
      <c r="X159" s="4">
        <f t="shared" si="35"/>
        <v>33.142857142857146</v>
      </c>
      <c r="Y159" s="5">
        <v>157</v>
      </c>
      <c r="Z159" s="4">
        <f t="shared" si="37"/>
        <v>2.4203821656050954</v>
      </c>
      <c r="AB159" s="5">
        <v>1995</v>
      </c>
      <c r="AD159" s="38">
        <v>2</v>
      </c>
      <c r="AE159" s="38">
        <v>2</v>
      </c>
      <c r="AF159" s="5">
        <v>40</v>
      </c>
      <c r="AG159" s="5">
        <v>28</v>
      </c>
      <c r="AH159" s="5" t="s">
        <v>66</v>
      </c>
    </row>
    <row r="160" spans="1:35" ht="12.75">
      <c r="A160" s="1" t="s">
        <v>299</v>
      </c>
      <c r="C160" s="1" t="s">
        <v>80</v>
      </c>
      <c r="E160" s="38" t="s">
        <v>0</v>
      </c>
      <c r="F160" s="30">
        <v>279</v>
      </c>
      <c r="G160" s="4">
        <v>371</v>
      </c>
      <c r="H160" s="4">
        <v>371</v>
      </c>
      <c r="I160" s="4">
        <f>H160*1.2</f>
        <v>445.2</v>
      </c>
      <c r="J160" s="22">
        <f t="shared" si="27"/>
        <v>445.2</v>
      </c>
      <c r="K160" s="4">
        <v>279</v>
      </c>
      <c r="L160" s="4">
        <v>90</v>
      </c>
      <c r="M160" s="5">
        <v>394</v>
      </c>
      <c r="N160" s="4">
        <v>0.7081218274111675</v>
      </c>
      <c r="O160" s="5">
        <v>315</v>
      </c>
      <c r="P160" s="4">
        <f t="shared" si="30"/>
        <v>1.4133333333333333</v>
      </c>
      <c r="Q160" s="5">
        <v>2967</v>
      </c>
      <c r="R160" s="23">
        <f t="shared" si="36"/>
        <v>2.386659344156277</v>
      </c>
      <c r="U160" s="5">
        <v>20</v>
      </c>
      <c r="V160" s="4">
        <f t="shared" si="34"/>
        <v>13.95</v>
      </c>
      <c r="W160" s="5">
        <v>8</v>
      </c>
      <c r="X160" s="4">
        <f t="shared" si="35"/>
        <v>34.875</v>
      </c>
      <c r="Y160" s="5">
        <v>60</v>
      </c>
      <c r="Z160" s="4">
        <f t="shared" si="37"/>
        <v>7.42</v>
      </c>
      <c r="AB160" s="5">
        <v>1976</v>
      </c>
      <c r="AC160" s="5">
        <v>600</v>
      </c>
      <c r="AD160" s="5">
        <v>47</v>
      </c>
      <c r="AE160" s="5">
        <v>31</v>
      </c>
      <c r="AF160" s="5">
        <v>55</v>
      </c>
      <c r="AG160" s="5">
        <v>31</v>
      </c>
      <c r="AH160" s="5" t="s">
        <v>60</v>
      </c>
      <c r="AI160" s="1" t="s">
        <v>300</v>
      </c>
    </row>
    <row r="161" spans="1:34" ht="12.75">
      <c r="A161" s="1" t="s">
        <v>301</v>
      </c>
      <c r="C161" s="1" t="s">
        <v>56</v>
      </c>
      <c r="E161" s="38" t="s">
        <v>0</v>
      </c>
      <c r="F161" s="30">
        <v>1146</v>
      </c>
      <c r="I161" s="4">
        <v>1491</v>
      </c>
      <c r="J161" s="22">
        <f t="shared" si="27"/>
        <v>1491</v>
      </c>
      <c r="K161" s="4">
        <v>135</v>
      </c>
      <c r="L161" s="4">
        <v>135</v>
      </c>
      <c r="M161" s="5">
        <v>1110</v>
      </c>
      <c r="N161" s="4">
        <v>1.0324324324324323</v>
      </c>
      <c r="O161" s="5">
        <v>1198</v>
      </c>
      <c r="P161" s="4">
        <f t="shared" si="30"/>
        <v>1.2445742904841401</v>
      </c>
      <c r="Q161" s="5">
        <v>2816</v>
      </c>
      <c r="R161" s="23">
        <f t="shared" si="36"/>
        <v>3.666308353808353</v>
      </c>
      <c r="S161" s="5">
        <v>0.688</v>
      </c>
      <c r="T161" s="27">
        <v>1.52</v>
      </c>
      <c r="U161" s="5">
        <v>707</v>
      </c>
      <c r="V161" s="4">
        <f t="shared" si="34"/>
        <v>1.620933521923621</v>
      </c>
      <c r="W161" s="5">
        <v>86</v>
      </c>
      <c r="X161" s="4">
        <f t="shared" si="35"/>
        <v>13.325581395348838</v>
      </c>
      <c r="Y161" s="27">
        <v>541</v>
      </c>
      <c r="Z161" s="4">
        <f t="shared" si="37"/>
        <v>2.756007393715342</v>
      </c>
      <c r="AA161" s="27">
        <v>357</v>
      </c>
      <c r="AB161" s="5">
        <v>1974</v>
      </c>
      <c r="AC161" s="5">
        <v>1100</v>
      </c>
      <c r="AD161" s="5">
        <v>173</v>
      </c>
      <c r="AE161" s="5">
        <v>142</v>
      </c>
      <c r="AF161" s="5">
        <v>192</v>
      </c>
      <c r="AG161" s="5">
        <v>132</v>
      </c>
      <c r="AH161" s="5" t="s">
        <v>45</v>
      </c>
    </row>
    <row r="162" spans="1:34" ht="12.75">
      <c r="A162" s="1" t="s">
        <v>302</v>
      </c>
      <c r="C162" s="1" t="s">
        <v>65</v>
      </c>
      <c r="E162" s="38" t="s">
        <v>0</v>
      </c>
      <c r="F162" s="30">
        <v>290</v>
      </c>
      <c r="I162" s="4">
        <v>490</v>
      </c>
      <c r="J162" s="22">
        <f t="shared" si="27"/>
        <v>490</v>
      </c>
      <c r="K162" s="4">
        <v>75</v>
      </c>
      <c r="L162" s="4">
        <v>103</v>
      </c>
      <c r="M162" s="5">
        <v>1125</v>
      </c>
      <c r="N162" s="4">
        <v>0.2577777777777778</v>
      </c>
      <c r="O162" s="5">
        <v>404</v>
      </c>
      <c r="P162" s="4">
        <f t="shared" si="30"/>
        <v>1.2128712871287128</v>
      </c>
      <c r="Q162" s="5">
        <v>2604</v>
      </c>
      <c r="R162" s="23">
        <f t="shared" si="36"/>
        <v>0.9899300221880866</v>
      </c>
      <c r="S162" s="5">
        <v>0.621</v>
      </c>
      <c r="T162" s="27">
        <v>1.54</v>
      </c>
      <c r="U162" s="5">
        <v>388</v>
      </c>
      <c r="V162" s="4">
        <f t="shared" si="34"/>
        <v>0.7474226804123711</v>
      </c>
      <c r="W162" s="5">
        <v>75</v>
      </c>
      <c r="X162" s="4">
        <f t="shared" si="35"/>
        <v>3.8666666666666667</v>
      </c>
      <c r="Y162" s="27">
        <v>307</v>
      </c>
      <c r="Z162" s="4">
        <f t="shared" si="37"/>
        <v>1.5960912052117264</v>
      </c>
      <c r="AA162" s="27">
        <v>199</v>
      </c>
      <c r="AB162" s="5">
        <v>1964</v>
      </c>
      <c r="AC162" s="5">
        <v>1600</v>
      </c>
      <c r="AD162" s="5">
        <v>322</v>
      </c>
      <c r="AE162" s="5">
        <v>227</v>
      </c>
      <c r="AF162" s="5">
        <v>342</v>
      </c>
      <c r="AG162" s="5">
        <v>214</v>
      </c>
      <c r="AH162" s="5" t="s">
        <v>45</v>
      </c>
    </row>
    <row r="163" spans="1:34" ht="12.75">
      <c r="A163" s="1" t="s">
        <v>303</v>
      </c>
      <c r="C163" s="1" t="s">
        <v>56</v>
      </c>
      <c r="E163" s="38" t="s">
        <v>0</v>
      </c>
      <c r="F163" s="30">
        <v>1893</v>
      </c>
      <c r="I163" s="4">
        <v>2463</v>
      </c>
      <c r="J163" s="22">
        <f t="shared" si="27"/>
        <v>2463</v>
      </c>
      <c r="K163" s="4">
        <v>160</v>
      </c>
      <c r="L163" s="4">
        <v>160</v>
      </c>
      <c r="M163" s="5">
        <v>1527</v>
      </c>
      <c r="N163" s="4">
        <v>1.2396856581532416</v>
      </c>
      <c r="O163" s="5">
        <v>2397</v>
      </c>
      <c r="P163" s="4">
        <f t="shared" si="30"/>
        <v>1.027534418022528</v>
      </c>
      <c r="Q163" s="5">
        <v>2178</v>
      </c>
      <c r="R163" s="23">
        <f t="shared" si="36"/>
        <v>5.691853343219659</v>
      </c>
      <c r="S163" s="5">
        <v>1.179</v>
      </c>
      <c r="T163" s="27">
        <v>2.46</v>
      </c>
      <c r="U163" s="5">
        <v>2479</v>
      </c>
      <c r="V163" s="4">
        <f t="shared" si="34"/>
        <v>0.763614360629286</v>
      </c>
      <c r="W163" s="5">
        <v>231</v>
      </c>
      <c r="X163" s="4">
        <f t="shared" si="35"/>
        <v>8.194805194805195</v>
      </c>
      <c r="Y163" s="36">
        <v>1047</v>
      </c>
      <c r="Z163" s="4">
        <f t="shared" si="37"/>
        <v>2.35243553008596</v>
      </c>
      <c r="AA163" s="27">
        <v>425</v>
      </c>
      <c r="AB163" s="5">
        <v>1973</v>
      </c>
      <c r="AC163" s="5">
        <v>1400</v>
      </c>
      <c r="AD163" s="5">
        <v>200</v>
      </c>
      <c r="AE163" s="5">
        <v>129</v>
      </c>
      <c r="AF163" s="5">
        <v>218</v>
      </c>
      <c r="AG163" s="5">
        <v>112</v>
      </c>
      <c r="AH163" s="5" t="s">
        <v>140</v>
      </c>
    </row>
    <row r="164" spans="1:34" ht="12.75">
      <c r="A164" s="1" t="s">
        <v>304</v>
      </c>
      <c r="C164" s="1" t="s">
        <v>56</v>
      </c>
      <c r="E164" s="38" t="s">
        <v>0</v>
      </c>
      <c r="F164" s="30">
        <v>1154</v>
      </c>
      <c r="I164" s="4">
        <v>1607</v>
      </c>
      <c r="J164" s="22">
        <f t="shared" si="27"/>
        <v>1607</v>
      </c>
      <c r="K164" s="4">
        <v>96</v>
      </c>
      <c r="L164" s="4">
        <v>96</v>
      </c>
      <c r="M164" s="5">
        <v>1380</v>
      </c>
      <c r="N164" s="4">
        <v>0.836231884057971</v>
      </c>
      <c r="O164" s="5">
        <v>1662</v>
      </c>
      <c r="P164" s="4">
        <f t="shared" si="30"/>
        <v>0.96690734055355</v>
      </c>
      <c r="Q164" s="5">
        <v>3330</v>
      </c>
      <c r="R164" s="23">
        <f t="shared" si="36"/>
        <v>2.5112068590329457</v>
      </c>
      <c r="S164" s="5">
        <v>0.398</v>
      </c>
      <c r="T164" s="27">
        <v>1.4</v>
      </c>
      <c r="U164" s="5">
        <v>698</v>
      </c>
      <c r="V164" s="4">
        <f t="shared" si="34"/>
        <v>1.653295128939828</v>
      </c>
      <c r="W164" s="5">
        <v>47</v>
      </c>
      <c r="X164" s="4">
        <f t="shared" si="35"/>
        <v>24.5531914893617</v>
      </c>
      <c r="Y164" s="27">
        <v>646</v>
      </c>
      <c r="Z164" s="4">
        <f t="shared" si="37"/>
        <v>2.4876160990712073</v>
      </c>
      <c r="AA164" s="27">
        <v>461</v>
      </c>
      <c r="AB164" s="5">
        <v>1980</v>
      </c>
      <c r="AC164" s="5">
        <v>410</v>
      </c>
      <c r="AD164" s="5">
        <v>104</v>
      </c>
      <c r="AE164" s="5">
        <v>75</v>
      </c>
      <c r="AF164" s="5">
        <v>119</v>
      </c>
      <c r="AG164" s="5">
        <v>72</v>
      </c>
      <c r="AH164" s="5" t="s">
        <v>170</v>
      </c>
    </row>
    <row r="165" spans="1:34" ht="12.75">
      <c r="A165" s="1" t="s">
        <v>305</v>
      </c>
      <c r="C165" s="1" t="s">
        <v>56</v>
      </c>
      <c r="E165" s="38" t="s">
        <v>0</v>
      </c>
      <c r="F165" s="30">
        <v>1046</v>
      </c>
      <c r="I165" s="4">
        <v>1470</v>
      </c>
      <c r="J165" s="22">
        <f t="shared" si="27"/>
        <v>1470</v>
      </c>
      <c r="K165" s="4">
        <v>65</v>
      </c>
      <c r="L165" s="4">
        <v>75</v>
      </c>
      <c r="M165" s="5">
        <v>1636</v>
      </c>
      <c r="N165" s="4">
        <v>0.6393643031784841</v>
      </c>
      <c r="O165" s="5">
        <v>2552</v>
      </c>
      <c r="P165" s="4">
        <f aca="true" t="shared" si="38" ref="P165:P196">+J165/O165</f>
        <v>0.5760188087774295</v>
      </c>
      <c r="Q165" s="5">
        <v>2945</v>
      </c>
      <c r="R165" s="23">
        <f t="shared" si="36"/>
        <v>2.1710163096043607</v>
      </c>
      <c r="S165" s="5">
        <v>0.556</v>
      </c>
      <c r="T165" s="27">
        <v>1.12</v>
      </c>
      <c r="U165" s="5">
        <v>636</v>
      </c>
      <c r="V165" s="4">
        <f t="shared" si="34"/>
        <v>1.6446540880503144</v>
      </c>
      <c r="W165" s="5">
        <v>84</v>
      </c>
      <c r="X165" s="4">
        <f t="shared" si="35"/>
        <v>12.452380952380953</v>
      </c>
      <c r="Y165" s="27">
        <v>446</v>
      </c>
      <c r="Z165" s="4">
        <f t="shared" si="37"/>
        <v>3.295964125560538</v>
      </c>
      <c r="AA165" s="27">
        <v>399</v>
      </c>
      <c r="AB165" s="5">
        <v>1979</v>
      </c>
      <c r="AD165" s="5">
        <v>81</v>
      </c>
      <c r="AE165" s="5">
        <v>58</v>
      </c>
      <c r="AF165" s="5">
        <v>92</v>
      </c>
      <c r="AG165" s="5">
        <v>57</v>
      </c>
      <c r="AH165" s="5" t="s">
        <v>170</v>
      </c>
    </row>
    <row r="166" spans="1:34" ht="12.75">
      <c r="A166" s="1" t="s">
        <v>306</v>
      </c>
      <c r="C166" s="1" t="s">
        <v>307</v>
      </c>
      <c r="E166" s="38" t="s">
        <v>608</v>
      </c>
      <c r="F166" s="30">
        <v>82</v>
      </c>
      <c r="H166" s="4">
        <v>111</v>
      </c>
      <c r="J166" s="22">
        <f t="shared" si="27"/>
        <v>111</v>
      </c>
      <c r="K166" s="4">
        <v>41</v>
      </c>
      <c r="L166" s="4">
        <v>57</v>
      </c>
      <c r="M166" s="5">
        <v>426</v>
      </c>
      <c r="N166" s="4">
        <v>0.19248826291079812</v>
      </c>
      <c r="O166" s="5">
        <v>388</v>
      </c>
      <c r="P166" s="4">
        <f t="shared" si="38"/>
        <v>0.2860824742268041</v>
      </c>
      <c r="Q166" s="5">
        <v>2990</v>
      </c>
      <c r="R166" s="23">
        <f t="shared" si="36"/>
        <v>0.6437734545511643</v>
      </c>
      <c r="S166" s="5">
        <v>0.121</v>
      </c>
      <c r="T166" s="27">
        <v>0.7</v>
      </c>
      <c r="U166" s="5">
        <v>112</v>
      </c>
      <c r="V166" s="4">
        <f t="shared" si="34"/>
        <v>0.7321428571428571</v>
      </c>
      <c r="W166" s="5">
        <v>8</v>
      </c>
      <c r="X166" s="4">
        <f t="shared" si="35"/>
        <v>10.25</v>
      </c>
      <c r="Y166" s="27">
        <v>134</v>
      </c>
      <c r="Z166" s="4">
        <f t="shared" si="37"/>
        <v>0.8283582089552238</v>
      </c>
      <c r="AA166" s="27">
        <v>191</v>
      </c>
      <c r="AB166" s="5">
        <v>1970</v>
      </c>
      <c r="AC166" s="5">
        <v>2000</v>
      </c>
      <c r="AD166" s="5">
        <v>513</v>
      </c>
      <c r="AE166" s="5">
        <v>386</v>
      </c>
      <c r="AF166" s="5">
        <v>529</v>
      </c>
      <c r="AG166" s="5">
        <v>347</v>
      </c>
      <c r="AH166" s="5" t="s">
        <v>60</v>
      </c>
    </row>
    <row r="167" spans="1:34" ht="12.75">
      <c r="A167" s="1" t="s">
        <v>308</v>
      </c>
      <c r="C167" s="1" t="s">
        <v>80</v>
      </c>
      <c r="E167" s="38" t="s">
        <v>0</v>
      </c>
      <c r="F167" s="30">
        <v>362</v>
      </c>
      <c r="G167" s="4">
        <v>483</v>
      </c>
      <c r="H167" s="4">
        <v>483</v>
      </c>
      <c r="I167" s="4">
        <f>H167*1.2</f>
        <v>579.6</v>
      </c>
      <c r="J167" s="22">
        <f t="shared" si="27"/>
        <v>579.6</v>
      </c>
      <c r="K167" s="4">
        <v>65</v>
      </c>
      <c r="L167" s="4">
        <v>71</v>
      </c>
      <c r="M167" s="5">
        <v>445</v>
      </c>
      <c r="N167" s="4">
        <v>0.8134831460674158</v>
      </c>
      <c r="O167" s="5">
        <v>426</v>
      </c>
      <c r="P167" s="4">
        <f t="shared" si="38"/>
        <v>1.36056338028169</v>
      </c>
      <c r="Q167" s="5">
        <v>3268</v>
      </c>
      <c r="R167" s="23">
        <f t="shared" si="36"/>
        <v>2.4892385130581878</v>
      </c>
      <c r="T167" s="27">
        <v>2.23</v>
      </c>
      <c r="U167" s="5">
        <v>18</v>
      </c>
      <c r="V167" s="4">
        <f t="shared" si="34"/>
        <v>20.11111111111111</v>
      </c>
      <c r="W167" s="5">
        <v>9</v>
      </c>
      <c r="X167" s="4">
        <f t="shared" si="35"/>
        <v>40.22222222222222</v>
      </c>
      <c r="Y167" s="27">
        <v>134</v>
      </c>
      <c r="Z167" s="4">
        <f t="shared" si="37"/>
        <v>4.325373134328358</v>
      </c>
      <c r="AA167" s="27">
        <v>60</v>
      </c>
      <c r="AB167" s="5">
        <v>1995</v>
      </c>
      <c r="AD167" s="5">
        <v>16</v>
      </c>
      <c r="AE167" s="5">
        <v>15</v>
      </c>
      <c r="AF167" s="5">
        <v>39</v>
      </c>
      <c r="AG167" s="5">
        <v>33</v>
      </c>
      <c r="AH167" s="5" t="s">
        <v>235</v>
      </c>
    </row>
    <row r="168" spans="1:34" ht="12.75">
      <c r="A168" s="1" t="s">
        <v>309</v>
      </c>
      <c r="C168" s="1" t="s">
        <v>142</v>
      </c>
      <c r="E168" s="38" t="s">
        <v>608</v>
      </c>
      <c r="F168" s="30">
        <v>115</v>
      </c>
      <c r="G168" s="4">
        <v>138</v>
      </c>
      <c r="H168" s="4">
        <v>138</v>
      </c>
      <c r="I168" s="4">
        <v>159</v>
      </c>
      <c r="J168" s="22">
        <f t="shared" si="27"/>
        <v>159</v>
      </c>
      <c r="M168" s="5">
        <v>1200</v>
      </c>
      <c r="N168" s="4">
        <v>0.09583333333333334</v>
      </c>
      <c r="O168" s="5">
        <v>1183</v>
      </c>
      <c r="P168" s="4">
        <f t="shared" si="38"/>
        <v>0.13440405748098055</v>
      </c>
      <c r="Q168" s="5">
        <v>4029</v>
      </c>
      <c r="R168" s="23">
        <f t="shared" si="36"/>
        <v>0.23785885662281794</v>
      </c>
      <c r="S168" s="5">
        <v>0.857</v>
      </c>
      <c r="T168" s="27">
        <v>1.21</v>
      </c>
      <c r="U168" s="5">
        <v>737</v>
      </c>
      <c r="V168" s="4">
        <f t="shared" si="34"/>
        <v>0.1560379918588874</v>
      </c>
      <c r="W168" s="5">
        <v>66</v>
      </c>
      <c r="X168" s="4">
        <f t="shared" si="35"/>
        <v>1.7424242424242424</v>
      </c>
      <c r="Y168" s="27">
        <v>227</v>
      </c>
      <c r="Z168" s="4">
        <f t="shared" si="37"/>
        <v>0.7004405286343612</v>
      </c>
      <c r="AA168" s="27">
        <v>188</v>
      </c>
      <c r="AB168" s="5">
        <v>1941</v>
      </c>
      <c r="AC168" s="5">
        <v>3300</v>
      </c>
      <c r="AD168" s="5">
        <v>938</v>
      </c>
      <c r="AE168" s="5">
        <v>643</v>
      </c>
      <c r="AF168" s="5">
        <v>840</v>
      </c>
      <c r="AG168" s="5">
        <v>580</v>
      </c>
      <c r="AH168" s="5" t="s">
        <v>83</v>
      </c>
    </row>
    <row r="169" spans="1:34" ht="12.75">
      <c r="A169" s="28" t="s">
        <v>310</v>
      </c>
      <c r="B169" s="28"/>
      <c r="C169" s="29" t="s">
        <v>80</v>
      </c>
      <c r="E169" s="38" t="s">
        <v>0</v>
      </c>
      <c r="F169" s="30"/>
      <c r="G169" s="4">
        <v>242</v>
      </c>
      <c r="H169" s="4">
        <v>242</v>
      </c>
      <c r="I169" s="4">
        <v>290.4</v>
      </c>
      <c r="J169" s="22">
        <f t="shared" si="27"/>
        <v>290.4</v>
      </c>
      <c r="L169" s="4">
        <v>42</v>
      </c>
      <c r="O169" s="5">
        <v>286</v>
      </c>
      <c r="P169" s="4">
        <f t="shared" si="38"/>
        <v>1.0153846153846153</v>
      </c>
      <c r="R169" s="23"/>
      <c r="T169" s="32"/>
      <c r="V169" s="4"/>
      <c r="X169" s="4"/>
      <c r="Y169" s="27">
        <v>0</v>
      </c>
      <c r="Z169" s="4" t="s">
        <v>50</v>
      </c>
      <c r="AA169" s="32"/>
      <c r="AB169" s="5">
        <v>2003</v>
      </c>
      <c r="AH169" s="5" t="s">
        <v>60</v>
      </c>
    </row>
    <row r="170" spans="1:34" ht="12.75">
      <c r="A170" s="1" t="s">
        <v>311</v>
      </c>
      <c r="C170" s="1" t="s">
        <v>312</v>
      </c>
      <c r="E170" s="38" t="s">
        <v>608</v>
      </c>
      <c r="F170" s="21">
        <v>80</v>
      </c>
      <c r="H170" s="4">
        <v>120</v>
      </c>
      <c r="J170" s="22">
        <f t="shared" si="27"/>
        <v>120</v>
      </c>
      <c r="K170" s="4">
        <v>40</v>
      </c>
      <c r="L170" s="4">
        <v>40</v>
      </c>
      <c r="M170" s="5">
        <v>664</v>
      </c>
      <c r="N170" s="4">
        <v>0.12048192771084337</v>
      </c>
      <c r="O170" s="5">
        <v>852</v>
      </c>
      <c r="P170" s="4">
        <f t="shared" si="38"/>
        <v>0.14084507042253522</v>
      </c>
      <c r="U170" s="5">
        <v>15</v>
      </c>
      <c r="V170" s="4">
        <f aca="true" t="shared" si="39" ref="V170:V193">+F170/U170</f>
        <v>5.333333333333333</v>
      </c>
      <c r="W170" s="5">
        <v>3</v>
      </c>
      <c r="X170" s="22">
        <f>F170/W170</f>
        <v>26.666666666666668</v>
      </c>
      <c r="Y170" s="5">
        <v>35</v>
      </c>
      <c r="Z170" s="4">
        <f aca="true" t="shared" si="40" ref="Z170:Z210">+J170/Y170</f>
        <v>3.4285714285714284</v>
      </c>
      <c r="AB170" s="5">
        <v>1986</v>
      </c>
      <c r="AD170" s="5">
        <v>23</v>
      </c>
      <c r="AE170" s="5">
        <v>15</v>
      </c>
      <c r="AF170" s="5">
        <v>21</v>
      </c>
      <c r="AG170" s="5">
        <v>15</v>
      </c>
      <c r="AH170" s="5" t="s">
        <v>110</v>
      </c>
    </row>
    <row r="171" spans="1:35" ht="12.75">
      <c r="A171" s="1" t="s">
        <v>313</v>
      </c>
      <c r="C171" s="1" t="s">
        <v>314</v>
      </c>
      <c r="E171" s="38" t="s">
        <v>608</v>
      </c>
      <c r="F171" s="30">
        <v>45</v>
      </c>
      <c r="H171" s="4">
        <v>65</v>
      </c>
      <c r="J171" s="22">
        <f t="shared" si="27"/>
        <v>65</v>
      </c>
      <c r="K171" s="4">
        <v>35</v>
      </c>
      <c r="L171" s="4">
        <v>55</v>
      </c>
      <c r="M171" s="5">
        <v>1003</v>
      </c>
      <c r="N171" s="4">
        <v>0.0448654037886341</v>
      </c>
      <c r="O171" s="5">
        <v>1207</v>
      </c>
      <c r="P171" s="4">
        <f t="shared" si="38"/>
        <v>0.053852526926263466</v>
      </c>
      <c r="Q171" s="5">
        <v>2870</v>
      </c>
      <c r="R171" s="23">
        <f>(F171/M171)/(Q171/10000)</f>
        <v>0.1563254487408854</v>
      </c>
      <c r="S171" s="5">
        <v>0.42</v>
      </c>
      <c r="T171" s="27">
        <v>0.65</v>
      </c>
      <c r="U171" s="5">
        <v>355</v>
      </c>
      <c r="V171" s="4">
        <f t="shared" si="39"/>
        <v>0.1267605633802817</v>
      </c>
      <c r="W171" s="5">
        <v>63</v>
      </c>
      <c r="X171" s="4">
        <f aca="true" t="shared" si="41" ref="X171:X193">+F171/W171</f>
        <v>0.7142857142857143</v>
      </c>
      <c r="Y171" s="27">
        <v>215</v>
      </c>
      <c r="Z171" s="4">
        <f t="shared" si="40"/>
        <v>0.3023255813953488</v>
      </c>
      <c r="AA171" s="27">
        <v>333</v>
      </c>
      <c r="AB171" s="5">
        <v>1967</v>
      </c>
      <c r="AC171" s="5">
        <v>2200</v>
      </c>
      <c r="AD171" s="5">
        <v>609</v>
      </c>
      <c r="AE171" s="5">
        <v>462</v>
      </c>
      <c r="AF171" s="5">
        <v>584</v>
      </c>
      <c r="AG171" s="5">
        <v>400</v>
      </c>
      <c r="AH171" s="5" t="s">
        <v>94</v>
      </c>
      <c r="AI171" s="1" t="s">
        <v>315</v>
      </c>
    </row>
    <row r="172" spans="1:34" ht="12.75">
      <c r="A172" s="1" t="s">
        <v>316</v>
      </c>
      <c r="C172" s="1" t="s">
        <v>65</v>
      </c>
      <c r="E172" s="38" t="s">
        <v>0</v>
      </c>
      <c r="F172" s="21">
        <v>245</v>
      </c>
      <c r="I172" s="4">
        <v>385</v>
      </c>
      <c r="J172" s="22">
        <f t="shared" si="27"/>
        <v>385</v>
      </c>
      <c r="K172" s="4">
        <v>75</v>
      </c>
      <c r="M172" s="5">
        <v>420</v>
      </c>
      <c r="N172" s="4">
        <v>0.5833333333333334</v>
      </c>
      <c r="O172" s="5">
        <v>568</v>
      </c>
      <c r="P172" s="4">
        <f t="shared" si="38"/>
        <v>0.6778169014084507</v>
      </c>
      <c r="R172" s="23"/>
      <c r="U172" s="5">
        <v>16</v>
      </c>
      <c r="V172" s="4">
        <f t="shared" si="39"/>
        <v>15.3125</v>
      </c>
      <c r="W172" s="5">
        <v>6</v>
      </c>
      <c r="X172" s="4">
        <f t="shared" si="41"/>
        <v>40.833333333333336</v>
      </c>
      <c r="Y172" s="5">
        <v>46</v>
      </c>
      <c r="Z172" s="4">
        <f t="shared" si="40"/>
        <v>8.369565217391305</v>
      </c>
      <c r="AB172" s="5">
        <v>1994</v>
      </c>
      <c r="AD172" s="5">
        <v>10</v>
      </c>
      <c r="AE172" s="5">
        <v>10</v>
      </c>
      <c r="AF172" s="5">
        <v>16</v>
      </c>
      <c r="AG172" s="5">
        <v>14</v>
      </c>
      <c r="AH172" s="5" t="s">
        <v>75</v>
      </c>
    </row>
    <row r="173" spans="1:34" ht="12.75">
      <c r="A173" s="1" t="s">
        <v>317</v>
      </c>
      <c r="C173" s="1" t="s">
        <v>56</v>
      </c>
      <c r="E173" s="38" t="s">
        <v>0</v>
      </c>
      <c r="F173" s="30">
        <v>395</v>
      </c>
      <c r="I173" s="4">
        <v>514</v>
      </c>
      <c r="J173" s="22">
        <f t="shared" si="27"/>
        <v>514</v>
      </c>
      <c r="K173" s="4">
        <v>145</v>
      </c>
      <c r="L173" s="4">
        <v>181</v>
      </c>
      <c r="M173" s="5">
        <v>802</v>
      </c>
      <c r="N173" s="4">
        <v>0.4925187032418953</v>
      </c>
      <c r="O173" s="5">
        <v>802</v>
      </c>
      <c r="P173" s="4">
        <f t="shared" si="38"/>
        <v>0.6408977556109726</v>
      </c>
      <c r="Q173" s="5">
        <v>2535</v>
      </c>
      <c r="R173" s="23">
        <f>(F173/M173)/(Q173/10000)</f>
        <v>1.9428745690015592</v>
      </c>
      <c r="S173" s="5">
        <v>0.42</v>
      </c>
      <c r="T173" s="27">
        <v>1.09</v>
      </c>
      <c r="U173" s="5">
        <v>245</v>
      </c>
      <c r="V173" s="4">
        <f t="shared" si="39"/>
        <v>1.6122448979591837</v>
      </c>
      <c r="W173" s="5">
        <v>29</v>
      </c>
      <c r="X173" s="4">
        <f t="shared" si="41"/>
        <v>13.620689655172415</v>
      </c>
      <c r="Y173" s="27">
        <v>187</v>
      </c>
      <c r="Z173" s="4">
        <f t="shared" si="40"/>
        <v>2.748663101604278</v>
      </c>
      <c r="AA173" s="27">
        <v>172</v>
      </c>
      <c r="AB173" s="5">
        <v>1981</v>
      </c>
      <c r="AD173" s="5">
        <v>76</v>
      </c>
      <c r="AE173" s="5">
        <v>61</v>
      </c>
      <c r="AF173" s="5">
        <v>87</v>
      </c>
      <c r="AG173" s="5">
        <v>50</v>
      </c>
      <c r="AH173" s="5" t="s">
        <v>58</v>
      </c>
    </row>
    <row r="174" spans="1:34" ht="12.75">
      <c r="A174" s="1" t="s">
        <v>318</v>
      </c>
      <c r="C174" s="39" t="s">
        <v>254</v>
      </c>
      <c r="E174" s="38" t="s">
        <v>0</v>
      </c>
      <c r="F174" s="30">
        <v>6999</v>
      </c>
      <c r="I174" s="4">
        <v>8945</v>
      </c>
      <c r="J174" s="22">
        <f t="shared" si="27"/>
        <v>8945</v>
      </c>
      <c r="K174" s="4">
        <v>6999</v>
      </c>
      <c r="M174" s="5">
        <v>520</v>
      </c>
      <c r="N174" s="4">
        <v>13.459615384615384</v>
      </c>
      <c r="O174" s="5">
        <v>644</v>
      </c>
      <c r="P174" s="4">
        <f t="shared" si="38"/>
        <v>13.889751552795031</v>
      </c>
      <c r="R174" s="23"/>
      <c r="S174" s="5" t="s">
        <v>6</v>
      </c>
      <c r="T174" s="27">
        <v>0</v>
      </c>
      <c r="U174" s="5">
        <v>40</v>
      </c>
      <c r="V174" s="4">
        <f t="shared" si="39"/>
        <v>174.975</v>
      </c>
      <c r="W174" s="5">
        <v>11</v>
      </c>
      <c r="X174" s="4">
        <f t="shared" si="41"/>
        <v>636.2727272727273</v>
      </c>
      <c r="Y174" s="27">
        <v>43</v>
      </c>
      <c r="Z174" s="4">
        <f t="shared" si="40"/>
        <v>208.02325581395348</v>
      </c>
      <c r="AA174" s="27">
        <v>0</v>
      </c>
      <c r="AB174" s="5">
        <v>1965</v>
      </c>
      <c r="AC174" s="5">
        <v>400</v>
      </c>
      <c r="AD174" s="5">
        <v>86</v>
      </c>
      <c r="AE174" s="5">
        <v>21</v>
      </c>
      <c r="AF174" s="5">
        <v>60</v>
      </c>
      <c r="AG174" s="5">
        <v>20</v>
      </c>
      <c r="AH174" s="5" t="s">
        <v>75</v>
      </c>
    </row>
    <row r="175" spans="1:35" ht="12.75">
      <c r="A175" s="1" t="s">
        <v>319</v>
      </c>
      <c r="C175" s="1" t="s">
        <v>44</v>
      </c>
      <c r="D175" s="27" t="s">
        <v>44</v>
      </c>
      <c r="E175" s="38" t="s">
        <v>0</v>
      </c>
      <c r="F175" s="30">
        <v>355</v>
      </c>
      <c r="G175" s="4">
        <v>553</v>
      </c>
      <c r="I175" s="4">
        <v>640</v>
      </c>
      <c r="J175" s="22">
        <f t="shared" si="27"/>
        <v>640</v>
      </c>
      <c r="K175" s="4">
        <v>80</v>
      </c>
      <c r="L175" s="4">
        <v>86</v>
      </c>
      <c r="M175" s="5">
        <v>674</v>
      </c>
      <c r="N175" s="4">
        <v>0.526706231454006</v>
      </c>
      <c r="O175" s="5">
        <v>768</v>
      </c>
      <c r="P175" s="4">
        <f t="shared" si="38"/>
        <v>0.8333333333333334</v>
      </c>
      <c r="Q175" s="5">
        <v>2835</v>
      </c>
      <c r="R175" s="23">
        <f>(F175/M175)/(Q175/10000)</f>
        <v>1.8578703049524021</v>
      </c>
      <c r="U175" s="5">
        <v>61</v>
      </c>
      <c r="V175" s="4">
        <f t="shared" si="39"/>
        <v>5.819672131147541</v>
      </c>
      <c r="W175" s="5">
        <v>39</v>
      </c>
      <c r="X175" s="4">
        <f t="shared" si="41"/>
        <v>9.102564102564102</v>
      </c>
      <c r="Y175" s="5">
        <v>122</v>
      </c>
      <c r="Z175" s="4">
        <f t="shared" si="40"/>
        <v>5.245901639344262</v>
      </c>
      <c r="AB175" s="5">
        <v>1987</v>
      </c>
      <c r="AD175" s="5">
        <v>51</v>
      </c>
      <c r="AE175" s="5">
        <v>45</v>
      </c>
      <c r="AF175" s="5">
        <v>58</v>
      </c>
      <c r="AG175" s="5">
        <v>47</v>
      </c>
      <c r="AH175" s="5" t="s">
        <v>75</v>
      </c>
      <c r="AI175" s="1" t="s">
        <v>46</v>
      </c>
    </row>
    <row r="176" spans="1:34" ht="12.75">
      <c r="A176" s="1" t="s">
        <v>320</v>
      </c>
      <c r="C176" s="1" t="s">
        <v>56</v>
      </c>
      <c r="E176" s="38" t="s">
        <v>0</v>
      </c>
      <c r="F176" s="30">
        <v>1400</v>
      </c>
      <c r="I176" s="4">
        <v>2373</v>
      </c>
      <c r="J176" s="22">
        <f t="shared" si="27"/>
        <v>2373</v>
      </c>
      <c r="L176" s="4">
        <v>95</v>
      </c>
      <c r="M176" s="31">
        <v>2000</v>
      </c>
      <c r="N176" s="4">
        <v>0.7</v>
      </c>
      <c r="O176" s="5">
        <v>2223</v>
      </c>
      <c r="P176" s="4">
        <f t="shared" si="38"/>
        <v>1.067476383265857</v>
      </c>
      <c r="Q176" s="31">
        <v>2684</v>
      </c>
      <c r="R176" s="23">
        <f>(F176/M176)/(Q176/10000)</f>
        <v>2.6080476900149026</v>
      </c>
      <c r="S176" s="5">
        <v>0.742</v>
      </c>
      <c r="T176" s="27">
        <v>1.99</v>
      </c>
      <c r="U176" s="5">
        <v>2514</v>
      </c>
      <c r="V176" s="4">
        <f t="shared" si="39"/>
        <v>0.5568814638027049</v>
      </c>
      <c r="W176" s="5">
        <v>173</v>
      </c>
      <c r="X176" s="4">
        <f t="shared" si="41"/>
        <v>8.092485549132949</v>
      </c>
      <c r="Y176" s="27">
        <v>892</v>
      </c>
      <c r="Z176" s="4">
        <f t="shared" si="40"/>
        <v>2.6603139013452917</v>
      </c>
      <c r="AA176" s="27">
        <v>449</v>
      </c>
      <c r="AB176" s="5">
        <v>1969</v>
      </c>
      <c r="AD176" s="5">
        <v>303</v>
      </c>
      <c r="AE176" s="5">
        <v>165</v>
      </c>
      <c r="AF176" s="5">
        <v>314</v>
      </c>
      <c r="AG176" s="5">
        <v>138</v>
      </c>
      <c r="AH176" s="5" t="s">
        <v>170</v>
      </c>
    </row>
    <row r="177" spans="1:34" ht="12.75">
      <c r="A177" s="1" t="s">
        <v>321</v>
      </c>
      <c r="C177" s="1" t="s">
        <v>62</v>
      </c>
      <c r="E177" s="38" t="s">
        <v>0</v>
      </c>
      <c r="F177" s="30">
        <v>680</v>
      </c>
      <c r="I177" s="4">
        <v>1242</v>
      </c>
      <c r="J177" s="22">
        <f t="shared" si="27"/>
        <v>1242</v>
      </c>
      <c r="K177" s="4">
        <v>410</v>
      </c>
      <c r="M177" s="31">
        <v>600</v>
      </c>
      <c r="N177" s="4">
        <v>1.1333333333333333</v>
      </c>
      <c r="O177" s="5">
        <v>309</v>
      </c>
      <c r="P177" s="4">
        <f t="shared" si="38"/>
        <v>4.019417475728155</v>
      </c>
      <c r="Q177" s="31"/>
      <c r="R177" s="23"/>
      <c r="S177" s="5">
        <v>0.281</v>
      </c>
      <c r="T177" s="27">
        <v>0.23</v>
      </c>
      <c r="U177" s="5">
        <v>103</v>
      </c>
      <c r="V177" s="4">
        <f t="shared" si="39"/>
        <v>6.601941747572815</v>
      </c>
      <c r="W177" s="5">
        <v>16</v>
      </c>
      <c r="X177" s="4">
        <f t="shared" si="41"/>
        <v>42.5</v>
      </c>
      <c r="Y177" s="27">
        <v>38</v>
      </c>
      <c r="Z177" s="4">
        <f t="shared" si="40"/>
        <v>32.68421052631579</v>
      </c>
      <c r="AA177" s="27">
        <v>166</v>
      </c>
      <c r="AB177" s="5">
        <v>1930</v>
      </c>
      <c r="AC177" s="5" t="s">
        <v>139</v>
      </c>
      <c r="AD177" s="5">
        <v>57</v>
      </c>
      <c r="AE177" s="5">
        <v>38</v>
      </c>
      <c r="AF177" s="5">
        <v>68</v>
      </c>
      <c r="AG177" s="5">
        <v>42</v>
      </c>
      <c r="AH177" s="5" t="s">
        <v>75</v>
      </c>
    </row>
    <row r="178" spans="1:34" ht="12.75">
      <c r="A178" s="1" t="s">
        <v>322</v>
      </c>
      <c r="C178" s="1" t="s">
        <v>56</v>
      </c>
      <c r="E178" s="38" t="s">
        <v>0</v>
      </c>
      <c r="F178" s="30">
        <v>392</v>
      </c>
      <c r="I178" s="4">
        <v>510</v>
      </c>
      <c r="J178" s="22">
        <f t="shared" si="27"/>
        <v>510</v>
      </c>
      <c r="K178" s="4">
        <v>86</v>
      </c>
      <c r="L178" s="4">
        <v>86</v>
      </c>
      <c r="M178" s="5">
        <v>563</v>
      </c>
      <c r="N178" s="4">
        <v>0.6962699822380106</v>
      </c>
      <c r="O178" s="5">
        <v>650</v>
      </c>
      <c r="P178" s="4">
        <f t="shared" si="38"/>
        <v>0.7846153846153846</v>
      </c>
      <c r="Q178" s="5">
        <v>3456</v>
      </c>
      <c r="R178" s="23">
        <f>(F178/M178)/(Q178/10000)</f>
        <v>2.0146700874942436</v>
      </c>
      <c r="T178" s="27">
        <v>0</v>
      </c>
      <c r="U178" s="5">
        <v>80</v>
      </c>
      <c r="V178" s="4">
        <f t="shared" si="39"/>
        <v>4.9</v>
      </c>
      <c r="W178" s="5">
        <v>9</v>
      </c>
      <c r="X178" s="4">
        <f t="shared" si="41"/>
        <v>43.55555555555556</v>
      </c>
      <c r="Y178" s="27">
        <v>142</v>
      </c>
      <c r="Z178" s="4">
        <f t="shared" si="40"/>
        <v>3.591549295774648</v>
      </c>
      <c r="AA178" s="27">
        <v>0</v>
      </c>
      <c r="AB178" s="5">
        <v>1948</v>
      </c>
      <c r="AC178" s="5">
        <v>950</v>
      </c>
      <c r="AD178" s="5">
        <v>388</v>
      </c>
      <c r="AE178" s="5">
        <v>291</v>
      </c>
      <c r="AF178" s="5">
        <v>404</v>
      </c>
      <c r="AG178" s="5">
        <v>238</v>
      </c>
      <c r="AH178" s="5" t="s">
        <v>256</v>
      </c>
    </row>
    <row r="179" spans="1:34" ht="12.75">
      <c r="A179" s="1" t="s">
        <v>323</v>
      </c>
      <c r="C179" s="1" t="s">
        <v>44</v>
      </c>
      <c r="D179" s="27" t="s">
        <v>44</v>
      </c>
      <c r="E179" s="38" t="s">
        <v>0</v>
      </c>
      <c r="F179" s="30">
        <v>135</v>
      </c>
      <c r="G179" s="4">
        <v>185</v>
      </c>
      <c r="I179" s="4">
        <v>215</v>
      </c>
      <c r="J179" s="22">
        <f t="shared" si="27"/>
        <v>215</v>
      </c>
      <c r="K179" s="4">
        <v>45</v>
      </c>
      <c r="L179" s="4">
        <v>48</v>
      </c>
      <c r="M179" s="5">
        <v>602</v>
      </c>
      <c r="N179" s="4">
        <v>0.22425249169435216</v>
      </c>
      <c r="O179" s="5">
        <v>616</v>
      </c>
      <c r="P179" s="4">
        <f t="shared" si="38"/>
        <v>0.349025974025974</v>
      </c>
      <c r="Q179" s="5">
        <v>2394</v>
      </c>
      <c r="R179" s="23">
        <f>(F179/M179)/(Q179/10000)</f>
        <v>0.9367272000599505</v>
      </c>
      <c r="S179" s="5">
        <v>0.407</v>
      </c>
      <c r="T179" s="27">
        <v>1.17</v>
      </c>
      <c r="U179" s="5">
        <v>42</v>
      </c>
      <c r="V179" s="4">
        <f t="shared" si="39"/>
        <v>3.2142857142857144</v>
      </c>
      <c r="W179" s="5">
        <v>22</v>
      </c>
      <c r="X179" s="4">
        <f t="shared" si="41"/>
        <v>6.136363636363637</v>
      </c>
      <c r="Y179" s="27">
        <v>119</v>
      </c>
      <c r="Z179" s="4">
        <f t="shared" si="40"/>
        <v>1.8067226890756303</v>
      </c>
      <c r="AA179" s="27">
        <v>102</v>
      </c>
      <c r="AB179" s="5">
        <v>1992</v>
      </c>
      <c r="AD179" s="5">
        <v>38</v>
      </c>
      <c r="AE179" s="5">
        <v>37</v>
      </c>
      <c r="AF179" s="5">
        <v>55</v>
      </c>
      <c r="AG179" s="5">
        <v>46</v>
      </c>
      <c r="AH179" s="5" t="s">
        <v>119</v>
      </c>
    </row>
    <row r="180" spans="1:34" ht="12.75">
      <c r="A180" s="1" t="s">
        <v>324</v>
      </c>
      <c r="C180" s="1" t="s">
        <v>325</v>
      </c>
      <c r="E180" s="38" t="s">
        <v>608</v>
      </c>
      <c r="F180" s="21">
        <v>40</v>
      </c>
      <c r="I180" s="4">
        <v>40</v>
      </c>
      <c r="J180" s="22">
        <f aca="true" t="shared" si="42" ref="J180:J243">MAX(G180:I180)</f>
        <v>40</v>
      </c>
      <c r="K180" s="4">
        <v>25</v>
      </c>
      <c r="L180" s="4">
        <v>25</v>
      </c>
      <c r="M180" s="5">
        <v>278</v>
      </c>
      <c r="N180" s="4">
        <v>0.14388489208633093</v>
      </c>
      <c r="O180" s="5">
        <v>401</v>
      </c>
      <c r="P180" s="4">
        <f t="shared" si="38"/>
        <v>0.09975062344139651</v>
      </c>
      <c r="U180" s="5">
        <v>12</v>
      </c>
      <c r="V180" s="4">
        <f t="shared" si="39"/>
        <v>3.3333333333333335</v>
      </c>
      <c r="W180" s="5">
        <v>4</v>
      </c>
      <c r="X180" s="4">
        <f t="shared" si="41"/>
        <v>10</v>
      </c>
      <c r="Y180" s="5">
        <v>11</v>
      </c>
      <c r="Z180" s="4">
        <f t="shared" si="40"/>
        <v>3.6363636363636362</v>
      </c>
      <c r="AB180" s="5">
        <v>1967</v>
      </c>
      <c r="AD180" s="5">
        <v>25</v>
      </c>
      <c r="AE180" s="5">
        <v>17</v>
      </c>
      <c r="AF180" s="5">
        <v>26</v>
      </c>
      <c r="AG180" s="5">
        <v>21</v>
      </c>
      <c r="AH180" s="5" t="s">
        <v>66</v>
      </c>
    </row>
    <row r="181" spans="1:34" ht="12.75">
      <c r="A181" s="1" t="s">
        <v>326</v>
      </c>
      <c r="C181" s="1" t="s">
        <v>56</v>
      </c>
      <c r="E181" s="38" t="s">
        <v>0</v>
      </c>
      <c r="F181" s="30">
        <v>355</v>
      </c>
      <c r="I181" s="4">
        <v>462</v>
      </c>
      <c r="J181" s="22">
        <f t="shared" si="42"/>
        <v>462</v>
      </c>
      <c r="K181" s="4">
        <v>50</v>
      </c>
      <c r="L181" s="4">
        <v>50</v>
      </c>
      <c r="M181" s="31">
        <v>607</v>
      </c>
      <c r="N181" s="4">
        <v>0.5848434925864909</v>
      </c>
      <c r="O181" s="5">
        <v>686</v>
      </c>
      <c r="P181" s="4">
        <f t="shared" si="38"/>
        <v>0.673469387755102</v>
      </c>
      <c r="Q181" s="31">
        <v>3053</v>
      </c>
      <c r="R181" s="23">
        <f aca="true" t="shared" si="43" ref="R181:R193">(F181/M181)/(Q181/10000)</f>
        <v>1.915635416267576</v>
      </c>
      <c r="U181" s="5">
        <v>37</v>
      </c>
      <c r="V181" s="4">
        <f t="shared" si="39"/>
        <v>9.594594594594595</v>
      </c>
      <c r="W181" s="5">
        <v>30</v>
      </c>
      <c r="X181" s="4">
        <f t="shared" si="41"/>
        <v>11.833333333333334</v>
      </c>
      <c r="Y181" s="5">
        <v>212</v>
      </c>
      <c r="Z181" s="4">
        <f t="shared" si="40"/>
        <v>2.1792452830188678</v>
      </c>
      <c r="AB181" s="5">
        <v>1994</v>
      </c>
      <c r="AD181" s="5">
        <v>17</v>
      </c>
      <c r="AE181" s="5">
        <v>16</v>
      </c>
      <c r="AF181" s="5">
        <v>26</v>
      </c>
      <c r="AG181" s="5">
        <v>15</v>
      </c>
      <c r="AH181" s="5" t="s">
        <v>66</v>
      </c>
    </row>
    <row r="182" spans="1:34" ht="12.75">
      <c r="A182" s="1" t="s">
        <v>327</v>
      </c>
      <c r="C182" s="1" t="s">
        <v>56</v>
      </c>
      <c r="E182" s="38" t="s">
        <v>0</v>
      </c>
      <c r="F182" s="30">
        <v>590</v>
      </c>
      <c r="I182" s="4">
        <v>857</v>
      </c>
      <c r="J182" s="22">
        <f t="shared" si="42"/>
        <v>857</v>
      </c>
      <c r="L182" s="4">
        <v>95</v>
      </c>
      <c r="M182" s="5">
        <v>636</v>
      </c>
      <c r="N182" s="4">
        <v>0.9276729559748428</v>
      </c>
      <c r="O182" s="5">
        <v>1301</v>
      </c>
      <c r="P182" s="4">
        <f t="shared" si="38"/>
        <v>0.6587240584166026</v>
      </c>
      <c r="Q182" s="5">
        <v>3096</v>
      </c>
      <c r="R182" s="23">
        <f t="shared" si="43"/>
        <v>2.996359676921327</v>
      </c>
      <c r="S182" s="5">
        <v>1.469</v>
      </c>
      <c r="T182" s="27">
        <v>2.4</v>
      </c>
      <c r="U182" s="5">
        <v>1152</v>
      </c>
      <c r="V182" s="4">
        <f t="shared" si="39"/>
        <v>0.5121527777777778</v>
      </c>
      <c r="W182" s="5">
        <v>166</v>
      </c>
      <c r="X182" s="4">
        <f t="shared" si="41"/>
        <v>3.5542168674698793</v>
      </c>
      <c r="Y182" s="27">
        <v>479</v>
      </c>
      <c r="Z182" s="4">
        <f t="shared" si="40"/>
        <v>1.789144050104384</v>
      </c>
      <c r="AA182" s="27">
        <v>200</v>
      </c>
      <c r="AB182" s="5">
        <v>1974</v>
      </c>
      <c r="AC182" s="5">
        <v>950</v>
      </c>
      <c r="AD182" s="5">
        <v>262</v>
      </c>
      <c r="AE182" s="5">
        <v>202</v>
      </c>
      <c r="AF182" s="38">
        <v>283</v>
      </c>
      <c r="AG182" s="38">
        <v>171</v>
      </c>
      <c r="AH182" s="5" t="s">
        <v>70</v>
      </c>
    </row>
    <row r="183" spans="1:34" ht="12.75">
      <c r="A183" s="1" t="s">
        <v>328</v>
      </c>
      <c r="C183" s="1" t="s">
        <v>62</v>
      </c>
      <c r="E183" s="38" t="s">
        <v>0</v>
      </c>
      <c r="F183" s="30">
        <v>410</v>
      </c>
      <c r="I183" s="4">
        <v>494</v>
      </c>
      <c r="J183" s="22">
        <f t="shared" si="42"/>
        <v>494</v>
      </c>
      <c r="K183" s="4">
        <v>410</v>
      </c>
      <c r="M183" s="5">
        <v>526</v>
      </c>
      <c r="N183" s="4">
        <v>0.779467680608365</v>
      </c>
      <c r="O183" s="5">
        <v>636</v>
      </c>
      <c r="P183" s="4">
        <f t="shared" si="38"/>
        <v>0.7767295597484277</v>
      </c>
      <c r="Q183" s="5">
        <v>2989</v>
      </c>
      <c r="R183" s="23">
        <f t="shared" si="43"/>
        <v>2.6077874894893442</v>
      </c>
      <c r="S183" s="5">
        <v>0.4</v>
      </c>
      <c r="T183" s="27">
        <v>1.19</v>
      </c>
      <c r="U183" s="5">
        <v>81</v>
      </c>
      <c r="V183" s="4">
        <f t="shared" si="39"/>
        <v>5.061728395061729</v>
      </c>
      <c r="W183" s="5">
        <v>16</v>
      </c>
      <c r="X183" s="4">
        <f t="shared" si="41"/>
        <v>25.625</v>
      </c>
      <c r="Y183" s="27">
        <v>138</v>
      </c>
      <c r="Z183" s="4">
        <f t="shared" si="40"/>
        <v>3.579710144927536</v>
      </c>
      <c r="AA183" s="27">
        <v>116</v>
      </c>
      <c r="AB183" s="5">
        <v>1991</v>
      </c>
      <c r="AD183" s="5">
        <v>13</v>
      </c>
      <c r="AE183" s="5">
        <v>9</v>
      </c>
      <c r="AF183" s="5">
        <v>16</v>
      </c>
      <c r="AG183" s="5">
        <v>8</v>
      </c>
      <c r="AH183" s="5" t="s">
        <v>60</v>
      </c>
    </row>
    <row r="184" spans="1:35" ht="12.75">
      <c r="A184" s="1" t="s">
        <v>329</v>
      </c>
      <c r="C184" s="1" t="s">
        <v>44</v>
      </c>
      <c r="D184" s="27" t="s">
        <v>588</v>
      </c>
      <c r="E184" s="38" t="s">
        <v>608</v>
      </c>
      <c r="F184" s="30">
        <v>226</v>
      </c>
      <c r="G184" s="4">
        <v>289</v>
      </c>
      <c r="I184" s="4">
        <v>304</v>
      </c>
      <c r="J184" s="22">
        <f t="shared" si="42"/>
        <v>304</v>
      </c>
      <c r="K184" s="4">
        <v>80</v>
      </c>
      <c r="L184" s="4">
        <v>80</v>
      </c>
      <c r="M184" s="5">
        <v>2272</v>
      </c>
      <c r="N184" s="4">
        <v>0.0994718309859155</v>
      </c>
      <c r="O184" s="5">
        <v>2812</v>
      </c>
      <c r="P184" s="4">
        <f t="shared" si="38"/>
        <v>0.10810810810810811</v>
      </c>
      <c r="Q184" s="5">
        <v>3036</v>
      </c>
      <c r="R184" s="23">
        <f t="shared" si="43"/>
        <v>0.3276410770287072</v>
      </c>
      <c r="S184" s="5">
        <v>2.137</v>
      </c>
      <c r="T184" s="27">
        <v>6.35</v>
      </c>
      <c r="U184" s="5">
        <v>3791</v>
      </c>
      <c r="V184" s="4">
        <f t="shared" si="39"/>
        <v>0.05961487734107096</v>
      </c>
      <c r="W184" s="5">
        <v>327</v>
      </c>
      <c r="X184" s="4">
        <f t="shared" si="41"/>
        <v>0.691131498470948</v>
      </c>
      <c r="Y184" s="36">
        <v>2591</v>
      </c>
      <c r="Z184" s="4">
        <f t="shared" si="40"/>
        <v>0.11732921651871864</v>
      </c>
      <c r="AA184" s="27">
        <v>408</v>
      </c>
      <c r="AB184" s="5">
        <v>1945</v>
      </c>
      <c r="AC184" s="5">
        <v>9000</v>
      </c>
      <c r="AD184" s="5">
        <v>1019</v>
      </c>
      <c r="AE184" s="5">
        <v>799</v>
      </c>
      <c r="AF184" s="5">
        <v>949</v>
      </c>
      <c r="AG184" s="5">
        <v>689</v>
      </c>
      <c r="AH184" s="5" t="s">
        <v>66</v>
      </c>
      <c r="AI184" s="1" t="s">
        <v>46</v>
      </c>
    </row>
    <row r="185" spans="1:34" ht="12.75">
      <c r="A185" s="1" t="s">
        <v>330</v>
      </c>
      <c r="C185" s="1" t="s">
        <v>331</v>
      </c>
      <c r="E185" s="38" t="s">
        <v>608</v>
      </c>
      <c r="F185" s="30">
        <v>95</v>
      </c>
      <c r="I185" s="4">
        <v>120</v>
      </c>
      <c r="J185" s="22">
        <f t="shared" si="42"/>
        <v>120</v>
      </c>
      <c r="K185" s="4">
        <v>45</v>
      </c>
      <c r="L185" s="4">
        <v>55</v>
      </c>
      <c r="M185" s="5">
        <v>500</v>
      </c>
      <c r="N185" s="4">
        <v>0.19</v>
      </c>
      <c r="O185" s="5">
        <v>881</v>
      </c>
      <c r="P185" s="4">
        <f t="shared" si="38"/>
        <v>0.1362088535754824</v>
      </c>
      <c r="Q185" s="5">
        <v>3314</v>
      </c>
      <c r="R185" s="23">
        <f t="shared" si="43"/>
        <v>0.5733252866626434</v>
      </c>
      <c r="S185" s="5">
        <v>0.727</v>
      </c>
      <c r="T185" s="27">
        <v>2.3</v>
      </c>
      <c r="U185" s="5">
        <v>388</v>
      </c>
      <c r="V185" s="4">
        <f t="shared" si="39"/>
        <v>0.24484536082474226</v>
      </c>
      <c r="W185" s="5">
        <v>40</v>
      </c>
      <c r="X185" s="4">
        <f t="shared" si="41"/>
        <v>2.375</v>
      </c>
      <c r="Y185" s="27">
        <v>297</v>
      </c>
      <c r="Z185" s="4">
        <f t="shared" si="40"/>
        <v>0.40404040404040403</v>
      </c>
      <c r="AA185" s="27">
        <v>129</v>
      </c>
      <c r="AB185" s="5">
        <v>1966</v>
      </c>
      <c r="AD185" s="5">
        <v>502</v>
      </c>
      <c r="AE185" s="5">
        <v>394</v>
      </c>
      <c r="AF185" s="5">
        <v>468</v>
      </c>
      <c r="AG185" s="5">
        <v>340</v>
      </c>
      <c r="AH185" s="5" t="s">
        <v>66</v>
      </c>
    </row>
    <row r="186" spans="1:34" ht="12.75">
      <c r="A186" s="1" t="s">
        <v>332</v>
      </c>
      <c r="C186" s="1" t="s">
        <v>56</v>
      </c>
      <c r="E186" s="38" t="s">
        <v>0</v>
      </c>
      <c r="F186" s="30">
        <v>1339</v>
      </c>
      <c r="I186" s="4">
        <v>1881</v>
      </c>
      <c r="J186" s="22">
        <f t="shared" si="42"/>
        <v>1881</v>
      </c>
      <c r="K186" s="4">
        <v>95</v>
      </c>
      <c r="L186" s="4">
        <v>95</v>
      </c>
      <c r="M186" s="5">
        <v>1947</v>
      </c>
      <c r="N186" s="4">
        <v>0.6877247046738573</v>
      </c>
      <c r="O186" s="5">
        <v>2036</v>
      </c>
      <c r="P186" s="4">
        <f t="shared" si="38"/>
        <v>0.9238703339882122</v>
      </c>
      <c r="Q186" s="5">
        <v>2838</v>
      </c>
      <c r="R186" s="23">
        <f t="shared" si="43"/>
        <v>2.4232723913807517</v>
      </c>
      <c r="S186" s="5">
        <v>1.767</v>
      </c>
      <c r="T186" s="27">
        <v>4.98</v>
      </c>
      <c r="U186" s="5">
        <v>2676</v>
      </c>
      <c r="V186" s="4">
        <f t="shared" si="39"/>
        <v>0.500373692077728</v>
      </c>
      <c r="W186" s="5">
        <v>182</v>
      </c>
      <c r="X186" s="4">
        <f t="shared" si="41"/>
        <v>7.357142857142857</v>
      </c>
      <c r="Y186" s="36">
        <v>1414</v>
      </c>
      <c r="Z186" s="4">
        <f t="shared" si="40"/>
        <v>1.3302687411598302</v>
      </c>
      <c r="AA186" s="27">
        <v>284</v>
      </c>
      <c r="AB186" s="5">
        <v>1974</v>
      </c>
      <c r="AC186" s="5">
        <v>1925</v>
      </c>
      <c r="AD186" s="5">
        <v>291</v>
      </c>
      <c r="AE186" s="5">
        <v>231</v>
      </c>
      <c r="AF186" s="5">
        <v>320</v>
      </c>
      <c r="AG186" s="5">
        <v>197</v>
      </c>
      <c r="AH186" s="5" t="s">
        <v>66</v>
      </c>
    </row>
    <row r="187" spans="1:34" ht="12.75">
      <c r="A187" s="1" t="s">
        <v>333</v>
      </c>
      <c r="C187" s="1" t="s">
        <v>56</v>
      </c>
      <c r="E187" s="38" t="s">
        <v>0</v>
      </c>
      <c r="F187" s="30">
        <v>240</v>
      </c>
      <c r="I187" s="4">
        <v>330</v>
      </c>
      <c r="J187" s="22">
        <f t="shared" si="42"/>
        <v>330</v>
      </c>
      <c r="L187" s="4">
        <v>50</v>
      </c>
      <c r="M187" s="5">
        <v>420</v>
      </c>
      <c r="N187" s="4">
        <v>0.5714285714285714</v>
      </c>
      <c r="O187" s="5">
        <v>423</v>
      </c>
      <c r="P187" s="4">
        <f t="shared" si="38"/>
        <v>0.7801418439716312</v>
      </c>
      <c r="Q187" s="5">
        <v>2773</v>
      </c>
      <c r="R187" s="23">
        <f t="shared" si="43"/>
        <v>2.060687239194271</v>
      </c>
      <c r="S187" s="5">
        <v>0.852</v>
      </c>
      <c r="T187" s="27">
        <v>1.97</v>
      </c>
      <c r="U187" s="5">
        <v>121</v>
      </c>
      <c r="V187" s="4">
        <f t="shared" si="39"/>
        <v>1.9834710743801653</v>
      </c>
      <c r="W187" s="5">
        <v>23</v>
      </c>
      <c r="X187" s="4">
        <f t="shared" si="41"/>
        <v>10.434782608695652</v>
      </c>
      <c r="Y187" s="27">
        <v>142</v>
      </c>
      <c r="Z187" s="4">
        <f t="shared" si="40"/>
        <v>2.323943661971831</v>
      </c>
      <c r="AA187" s="27">
        <v>72</v>
      </c>
      <c r="AB187" s="5">
        <v>1991</v>
      </c>
      <c r="AD187" s="5">
        <v>54</v>
      </c>
      <c r="AE187" s="5">
        <v>48</v>
      </c>
      <c r="AF187" s="5">
        <v>69</v>
      </c>
      <c r="AG187" s="5">
        <v>48</v>
      </c>
      <c r="AH187" s="5" t="s">
        <v>66</v>
      </c>
    </row>
    <row r="188" spans="1:34" ht="12.75">
      <c r="A188" s="1" t="s">
        <v>334</v>
      </c>
      <c r="C188" s="1" t="s">
        <v>230</v>
      </c>
      <c r="E188" s="38" t="s">
        <v>0</v>
      </c>
      <c r="F188" s="30">
        <v>760</v>
      </c>
      <c r="H188" s="4">
        <v>1115</v>
      </c>
      <c r="J188" s="22">
        <f t="shared" si="42"/>
        <v>1115</v>
      </c>
      <c r="K188" s="4">
        <v>255</v>
      </c>
      <c r="L188" s="4">
        <v>325</v>
      </c>
      <c r="M188" s="5">
        <v>516</v>
      </c>
      <c r="N188" s="4">
        <v>1.4728682170542635</v>
      </c>
      <c r="O188" s="5">
        <v>617</v>
      </c>
      <c r="P188" s="4">
        <f t="shared" si="38"/>
        <v>1.807131280388979</v>
      </c>
      <c r="Q188" s="5">
        <v>4032</v>
      </c>
      <c r="R188" s="23">
        <f t="shared" si="43"/>
        <v>3.6529469669004553</v>
      </c>
      <c r="S188" s="5">
        <v>0.418</v>
      </c>
      <c r="T188" s="27">
        <v>1.05</v>
      </c>
      <c r="U188" s="5">
        <v>317</v>
      </c>
      <c r="V188" s="4">
        <f t="shared" si="39"/>
        <v>2.3974763406940065</v>
      </c>
      <c r="W188" s="5">
        <v>28</v>
      </c>
      <c r="X188" s="4">
        <f t="shared" si="41"/>
        <v>27.142857142857142</v>
      </c>
      <c r="Y188" s="27">
        <v>171</v>
      </c>
      <c r="Z188" s="4">
        <f t="shared" si="40"/>
        <v>6.52046783625731</v>
      </c>
      <c r="AA188" s="27">
        <v>163</v>
      </c>
      <c r="AB188" s="5">
        <v>1982</v>
      </c>
      <c r="AD188" s="5">
        <v>187</v>
      </c>
      <c r="AE188" s="5">
        <v>137</v>
      </c>
      <c r="AF188" s="5">
        <v>193</v>
      </c>
      <c r="AG188" s="5">
        <v>102</v>
      </c>
      <c r="AH188" s="5" t="s">
        <v>60</v>
      </c>
    </row>
    <row r="189" spans="1:34" ht="12.75">
      <c r="A189" s="1" t="s">
        <v>335</v>
      </c>
      <c r="C189" s="1" t="s">
        <v>230</v>
      </c>
      <c r="E189" s="38" t="s">
        <v>0</v>
      </c>
      <c r="F189" s="30">
        <v>1140</v>
      </c>
      <c r="H189" s="4">
        <v>1555</v>
      </c>
      <c r="J189" s="22">
        <f t="shared" si="42"/>
        <v>1555</v>
      </c>
      <c r="K189" s="4">
        <v>1140</v>
      </c>
      <c r="M189" s="5">
        <v>990</v>
      </c>
      <c r="N189" s="4">
        <v>1.1515151515151516</v>
      </c>
      <c r="O189" s="5">
        <v>1237</v>
      </c>
      <c r="P189" s="4">
        <f t="shared" si="38"/>
        <v>1.2570735650767988</v>
      </c>
      <c r="Q189" s="5">
        <v>2460</v>
      </c>
      <c r="R189" s="23">
        <f t="shared" si="43"/>
        <v>4.680955900468096</v>
      </c>
      <c r="S189" s="5">
        <v>0.38</v>
      </c>
      <c r="T189" s="27">
        <v>0.65</v>
      </c>
      <c r="U189" s="5">
        <v>302</v>
      </c>
      <c r="V189" s="4">
        <f t="shared" si="39"/>
        <v>3.774834437086093</v>
      </c>
      <c r="W189" s="5">
        <v>35</v>
      </c>
      <c r="X189" s="4">
        <f t="shared" si="41"/>
        <v>32.57142857142857</v>
      </c>
      <c r="Y189" s="27">
        <v>161</v>
      </c>
      <c r="Z189" s="4">
        <f t="shared" si="40"/>
        <v>9.658385093167702</v>
      </c>
      <c r="AA189" s="27">
        <v>246</v>
      </c>
      <c r="AB189" s="5">
        <v>1981</v>
      </c>
      <c r="AC189" s="5">
        <v>1600</v>
      </c>
      <c r="AD189" s="5">
        <v>193</v>
      </c>
      <c r="AE189" s="5">
        <v>152</v>
      </c>
      <c r="AF189" s="5">
        <v>218</v>
      </c>
      <c r="AG189" s="5">
        <v>133</v>
      </c>
      <c r="AH189" s="5" t="s">
        <v>66</v>
      </c>
    </row>
    <row r="190" spans="1:34" ht="12.75">
      <c r="A190" s="1" t="s">
        <v>336</v>
      </c>
      <c r="C190" s="1" t="s">
        <v>56</v>
      </c>
      <c r="E190" s="38" t="s">
        <v>0</v>
      </c>
      <c r="F190" s="30">
        <v>810</v>
      </c>
      <c r="I190" s="4">
        <v>1055</v>
      </c>
      <c r="J190" s="22">
        <f t="shared" si="42"/>
        <v>1055</v>
      </c>
      <c r="K190" s="4">
        <v>85</v>
      </c>
      <c r="L190" s="4">
        <v>85</v>
      </c>
      <c r="M190" s="5">
        <v>828</v>
      </c>
      <c r="N190" s="4">
        <v>0.9782608695652174</v>
      </c>
      <c r="O190" s="5">
        <v>1125</v>
      </c>
      <c r="P190" s="4">
        <f t="shared" si="38"/>
        <v>0.9377777777777778</v>
      </c>
      <c r="Q190" s="5">
        <v>2924</v>
      </c>
      <c r="R190" s="23">
        <f t="shared" si="43"/>
        <v>3.3456254089097723</v>
      </c>
      <c r="S190" s="5">
        <v>2.133</v>
      </c>
      <c r="T190" s="27">
        <v>3.73</v>
      </c>
      <c r="U190" s="5">
        <v>957</v>
      </c>
      <c r="V190" s="4">
        <f t="shared" si="39"/>
        <v>0.8463949843260188</v>
      </c>
      <c r="W190" s="5">
        <v>160</v>
      </c>
      <c r="X190" s="4">
        <f t="shared" si="41"/>
        <v>5.0625</v>
      </c>
      <c r="Y190" s="27">
        <v>937</v>
      </c>
      <c r="Z190" s="4">
        <f t="shared" si="40"/>
        <v>1.1259338313767342</v>
      </c>
      <c r="AA190" s="27">
        <v>251</v>
      </c>
      <c r="AB190" s="5">
        <v>1982</v>
      </c>
      <c r="AC190" s="5">
        <v>600</v>
      </c>
      <c r="AD190" s="5">
        <v>168</v>
      </c>
      <c r="AE190" s="5">
        <v>144</v>
      </c>
      <c r="AF190" s="5">
        <v>202</v>
      </c>
      <c r="AG190" s="5">
        <v>130</v>
      </c>
      <c r="AH190" s="5" t="s">
        <v>201</v>
      </c>
    </row>
    <row r="191" spans="1:34" ht="12.75">
      <c r="A191" s="1" t="s">
        <v>337</v>
      </c>
      <c r="C191" s="1" t="s">
        <v>56</v>
      </c>
      <c r="E191" s="38" t="s">
        <v>0</v>
      </c>
      <c r="F191" s="30">
        <v>235</v>
      </c>
      <c r="I191" s="4">
        <v>299</v>
      </c>
      <c r="J191" s="22">
        <f t="shared" si="42"/>
        <v>299</v>
      </c>
      <c r="K191" s="4">
        <v>235</v>
      </c>
      <c r="L191" s="4">
        <v>50</v>
      </c>
      <c r="M191" s="5">
        <v>330</v>
      </c>
      <c r="N191" s="4">
        <v>0.7121212121212122</v>
      </c>
      <c r="O191" s="5">
        <v>356</v>
      </c>
      <c r="P191" s="4">
        <f t="shared" si="38"/>
        <v>0.8398876404494382</v>
      </c>
      <c r="Q191" s="5">
        <v>2623</v>
      </c>
      <c r="R191" s="23">
        <f t="shared" si="43"/>
        <v>2.7149112166268097</v>
      </c>
      <c r="S191" s="5">
        <v>0.417</v>
      </c>
      <c r="T191" s="27">
        <v>0.92</v>
      </c>
      <c r="U191" s="5">
        <v>78</v>
      </c>
      <c r="V191" s="4">
        <f t="shared" si="39"/>
        <v>3.0128205128205128</v>
      </c>
      <c r="W191" s="5">
        <v>15</v>
      </c>
      <c r="X191" s="4">
        <f t="shared" si="41"/>
        <v>15.666666666666666</v>
      </c>
      <c r="Y191" s="27">
        <v>78</v>
      </c>
      <c r="Z191" s="4">
        <f t="shared" si="40"/>
        <v>3.8333333333333335</v>
      </c>
      <c r="AA191" s="27">
        <v>85</v>
      </c>
      <c r="AB191" s="5">
        <v>1982</v>
      </c>
      <c r="AD191" s="5">
        <v>33</v>
      </c>
      <c r="AE191" s="5">
        <v>27</v>
      </c>
      <c r="AF191" s="5">
        <v>35</v>
      </c>
      <c r="AG191" s="5">
        <v>24</v>
      </c>
      <c r="AH191" s="5" t="s">
        <v>60</v>
      </c>
    </row>
    <row r="192" spans="1:34" ht="12.75">
      <c r="A192" s="1" t="s">
        <v>338</v>
      </c>
      <c r="C192" s="1" t="s">
        <v>339</v>
      </c>
      <c r="E192" s="38" t="s">
        <v>608</v>
      </c>
      <c r="F192" s="30">
        <v>113</v>
      </c>
      <c r="I192" s="4">
        <v>180</v>
      </c>
      <c r="J192" s="22">
        <f t="shared" si="42"/>
        <v>180</v>
      </c>
      <c r="K192" s="4">
        <v>54</v>
      </c>
      <c r="L192" s="4">
        <v>62</v>
      </c>
      <c r="M192" s="5">
        <v>837</v>
      </c>
      <c r="N192" s="4">
        <v>0.13500597371565112</v>
      </c>
      <c r="O192" s="5">
        <v>1254</v>
      </c>
      <c r="P192" s="4">
        <f t="shared" si="38"/>
        <v>0.14354066985645933</v>
      </c>
      <c r="Q192" s="5">
        <v>3312</v>
      </c>
      <c r="R192" s="23">
        <f t="shared" si="43"/>
        <v>0.40762673223324614</v>
      </c>
      <c r="S192" s="5">
        <v>1.1</v>
      </c>
      <c r="T192" s="27">
        <v>2.57</v>
      </c>
      <c r="U192" s="5">
        <v>1113</v>
      </c>
      <c r="V192" s="4">
        <f t="shared" si="39"/>
        <v>0.10152740341419586</v>
      </c>
      <c r="W192" s="5">
        <v>77</v>
      </c>
      <c r="X192" s="4">
        <f t="shared" si="41"/>
        <v>1.4675324675324675</v>
      </c>
      <c r="Y192" s="27">
        <v>419</v>
      </c>
      <c r="Z192" s="4">
        <f t="shared" si="40"/>
        <v>0.4295942720763723</v>
      </c>
      <c r="AA192" s="27">
        <v>163</v>
      </c>
      <c r="AB192" s="5">
        <v>1966</v>
      </c>
      <c r="AC192" s="5">
        <v>2500</v>
      </c>
      <c r="AD192" s="5">
        <v>741</v>
      </c>
      <c r="AE192" s="5">
        <v>522</v>
      </c>
      <c r="AF192" s="5">
        <v>696</v>
      </c>
      <c r="AG192" s="5">
        <v>454</v>
      </c>
      <c r="AH192" s="5" t="s">
        <v>340</v>
      </c>
    </row>
    <row r="193" spans="1:35" ht="12.75">
      <c r="A193" s="1" t="s">
        <v>341</v>
      </c>
      <c r="C193" s="1" t="s">
        <v>44</v>
      </c>
      <c r="D193" s="27" t="s">
        <v>44</v>
      </c>
      <c r="E193" s="38" t="s">
        <v>0</v>
      </c>
      <c r="F193" s="30">
        <v>160</v>
      </c>
      <c r="G193" s="4">
        <v>192</v>
      </c>
      <c r="I193" s="4">
        <v>221</v>
      </c>
      <c r="J193" s="22">
        <f t="shared" si="42"/>
        <v>221</v>
      </c>
      <c r="K193" s="4">
        <v>57</v>
      </c>
      <c r="L193" s="4">
        <v>64</v>
      </c>
      <c r="M193" s="5">
        <v>476</v>
      </c>
      <c r="N193" s="4">
        <v>0.33613445378151263</v>
      </c>
      <c r="O193" s="5">
        <v>511</v>
      </c>
      <c r="P193" s="4">
        <f t="shared" si="38"/>
        <v>0.4324853228962818</v>
      </c>
      <c r="Q193" s="5">
        <v>2684</v>
      </c>
      <c r="R193" s="23">
        <f t="shared" si="43"/>
        <v>1.2523638367418501</v>
      </c>
      <c r="S193" s="5">
        <v>0.589</v>
      </c>
      <c r="T193" s="27">
        <v>2.41</v>
      </c>
      <c r="U193" s="5">
        <v>497</v>
      </c>
      <c r="V193" s="4">
        <f t="shared" si="39"/>
        <v>0.32193158953722334</v>
      </c>
      <c r="W193" s="5">
        <v>33</v>
      </c>
      <c r="X193" s="4">
        <f t="shared" si="41"/>
        <v>4.848484848484849</v>
      </c>
      <c r="Y193" s="27">
        <v>265</v>
      </c>
      <c r="Z193" s="4">
        <f t="shared" si="40"/>
        <v>0.8339622641509434</v>
      </c>
      <c r="AA193" s="27">
        <v>110</v>
      </c>
      <c r="AB193" s="5">
        <v>1953</v>
      </c>
      <c r="AC193" s="5">
        <v>1900</v>
      </c>
      <c r="AD193" s="5">
        <v>406</v>
      </c>
      <c r="AE193" s="5">
        <v>283</v>
      </c>
      <c r="AF193" s="5">
        <v>392</v>
      </c>
      <c r="AG193" s="5">
        <v>237</v>
      </c>
      <c r="AH193" s="5" t="s">
        <v>180</v>
      </c>
      <c r="AI193" s="1" t="s">
        <v>46</v>
      </c>
    </row>
    <row r="194" spans="1:34" ht="12.75">
      <c r="A194" s="28" t="s">
        <v>342</v>
      </c>
      <c r="B194" s="28"/>
      <c r="C194" s="29" t="s">
        <v>80</v>
      </c>
      <c r="E194" s="38" t="s">
        <v>0</v>
      </c>
      <c r="F194" s="30"/>
      <c r="I194" s="4">
        <v>267</v>
      </c>
      <c r="J194" s="22">
        <f t="shared" si="42"/>
        <v>267</v>
      </c>
      <c r="L194" s="4">
        <v>66</v>
      </c>
      <c r="O194" s="5">
        <v>335</v>
      </c>
      <c r="P194" s="4">
        <f t="shared" si="38"/>
        <v>0.7970149253731343</v>
      </c>
      <c r="R194" s="23"/>
      <c r="T194" s="32"/>
      <c r="V194" s="4"/>
      <c r="X194" s="4"/>
      <c r="Y194" s="27">
        <v>2</v>
      </c>
      <c r="Z194" s="4">
        <f t="shared" si="40"/>
        <v>133.5</v>
      </c>
      <c r="AA194" s="32"/>
      <c r="AB194" s="5">
        <v>2001</v>
      </c>
      <c r="AD194" s="38"/>
      <c r="AE194" s="38"/>
      <c r="AF194" s="5">
        <v>2</v>
      </c>
      <c r="AG194" s="5">
        <v>1</v>
      </c>
      <c r="AH194" s="5" t="s">
        <v>75</v>
      </c>
    </row>
    <row r="195" spans="1:34" ht="12.75">
      <c r="A195" s="1" t="s">
        <v>343</v>
      </c>
      <c r="C195" s="1" t="s">
        <v>344</v>
      </c>
      <c r="E195" s="38" t="s">
        <v>0</v>
      </c>
      <c r="F195" s="30">
        <v>496</v>
      </c>
      <c r="I195" s="4">
        <v>609</v>
      </c>
      <c r="J195" s="22">
        <f t="shared" si="42"/>
        <v>609</v>
      </c>
      <c r="K195" s="4">
        <v>114</v>
      </c>
      <c r="L195" s="4">
        <v>76</v>
      </c>
      <c r="M195" s="5">
        <v>321</v>
      </c>
      <c r="N195" s="4">
        <v>1.5451713395638629</v>
      </c>
      <c r="O195" s="5">
        <v>291</v>
      </c>
      <c r="P195" s="4">
        <f t="shared" si="38"/>
        <v>2.0927835051546393</v>
      </c>
      <c r="R195" s="23"/>
      <c r="S195" s="5" t="s">
        <v>6</v>
      </c>
      <c r="T195" s="27">
        <v>1</v>
      </c>
      <c r="U195" s="5">
        <v>23</v>
      </c>
      <c r="V195" s="4">
        <f aca="true" t="shared" si="44" ref="V195:V210">+F195/U195</f>
        <v>21.565217391304348</v>
      </c>
      <c r="W195" s="5">
        <v>23</v>
      </c>
      <c r="X195" s="4">
        <f aca="true" t="shared" si="45" ref="X195:X210">+F195/W195</f>
        <v>21.565217391304348</v>
      </c>
      <c r="Y195" s="27">
        <v>105</v>
      </c>
      <c r="Z195" s="4">
        <f t="shared" si="40"/>
        <v>5.8</v>
      </c>
      <c r="AA195" s="27">
        <v>105</v>
      </c>
      <c r="AB195" s="5">
        <v>1986</v>
      </c>
      <c r="AD195" s="5">
        <v>15</v>
      </c>
      <c r="AE195" s="5">
        <v>10</v>
      </c>
      <c r="AF195" s="5">
        <v>23</v>
      </c>
      <c r="AG195" s="5">
        <v>13</v>
      </c>
      <c r="AH195" s="5" t="s">
        <v>60</v>
      </c>
    </row>
    <row r="196" spans="1:34" ht="12.75">
      <c r="A196" s="1" t="s">
        <v>345</v>
      </c>
      <c r="C196" s="1" t="s">
        <v>216</v>
      </c>
      <c r="E196" s="38" t="s">
        <v>0</v>
      </c>
      <c r="F196" s="30">
        <v>211</v>
      </c>
      <c r="H196" s="4">
        <v>288</v>
      </c>
      <c r="J196" s="22">
        <f t="shared" si="42"/>
        <v>288</v>
      </c>
      <c r="K196" s="4">
        <v>155</v>
      </c>
      <c r="L196" s="4">
        <v>209</v>
      </c>
      <c r="M196" s="5">
        <v>792</v>
      </c>
      <c r="N196" s="4">
        <v>0.26641414141414144</v>
      </c>
      <c r="O196" s="5">
        <v>730</v>
      </c>
      <c r="P196" s="4">
        <f t="shared" si="38"/>
        <v>0.39452054794520547</v>
      </c>
      <c r="Q196" s="5">
        <v>3402</v>
      </c>
      <c r="R196" s="23">
        <f>(F196/M196)/(Q196/10000)</f>
        <v>0.7831103510115857</v>
      </c>
      <c r="S196" s="5">
        <v>1.03</v>
      </c>
      <c r="T196" s="27">
        <v>1.34</v>
      </c>
      <c r="U196" s="5">
        <v>313</v>
      </c>
      <c r="V196" s="4">
        <f t="shared" si="44"/>
        <v>0.6741214057507987</v>
      </c>
      <c r="W196" s="5">
        <v>68</v>
      </c>
      <c r="X196" s="4">
        <f t="shared" si="45"/>
        <v>3.1029411764705883</v>
      </c>
      <c r="Y196" s="27">
        <v>223</v>
      </c>
      <c r="Z196" s="4">
        <f t="shared" si="40"/>
        <v>1.2914798206278026</v>
      </c>
      <c r="AA196" s="27">
        <v>167</v>
      </c>
      <c r="AB196" s="5">
        <v>1844</v>
      </c>
      <c r="AC196" s="5">
        <v>920</v>
      </c>
      <c r="AD196" s="5">
        <v>44</v>
      </c>
      <c r="AE196" s="5">
        <v>33</v>
      </c>
      <c r="AF196" s="5">
        <v>53</v>
      </c>
      <c r="AG196" s="5">
        <v>38</v>
      </c>
      <c r="AH196" s="5" t="s">
        <v>75</v>
      </c>
    </row>
    <row r="197" spans="1:34" ht="12.75">
      <c r="A197" s="1" t="s">
        <v>346</v>
      </c>
      <c r="C197" s="1" t="s">
        <v>56</v>
      </c>
      <c r="E197" s="38" t="s">
        <v>0</v>
      </c>
      <c r="F197" s="30">
        <v>923</v>
      </c>
      <c r="I197" s="4">
        <v>1201</v>
      </c>
      <c r="J197" s="22">
        <f t="shared" si="42"/>
        <v>1201</v>
      </c>
      <c r="K197" s="4">
        <v>125</v>
      </c>
      <c r="L197" s="4">
        <v>125</v>
      </c>
      <c r="M197" s="5">
        <v>1299</v>
      </c>
      <c r="N197" s="4">
        <v>0.7105465742879138</v>
      </c>
      <c r="O197" s="5">
        <v>1432</v>
      </c>
      <c r="P197" s="4">
        <f aca="true" t="shared" si="46" ref="P197:P228">+J197/O197</f>
        <v>0.8386871508379888</v>
      </c>
      <c r="Q197" s="5">
        <v>2898</v>
      </c>
      <c r="R197" s="23">
        <f>(F197/M197)/(Q197/10000)</f>
        <v>2.4518515330845885</v>
      </c>
      <c r="S197" s="5">
        <v>1.186</v>
      </c>
      <c r="T197" s="27">
        <v>3.14</v>
      </c>
      <c r="U197" s="5">
        <v>838</v>
      </c>
      <c r="V197" s="4">
        <f t="shared" si="44"/>
        <v>1.1014319809069213</v>
      </c>
      <c r="W197" s="5">
        <v>102</v>
      </c>
      <c r="X197" s="4">
        <f t="shared" si="45"/>
        <v>9.049019607843137</v>
      </c>
      <c r="Y197" s="27">
        <v>868</v>
      </c>
      <c r="Z197" s="4">
        <f t="shared" si="40"/>
        <v>1.3836405529953917</v>
      </c>
      <c r="AA197" s="27">
        <v>276</v>
      </c>
      <c r="AB197" s="5">
        <v>1971</v>
      </c>
      <c r="AD197" s="5">
        <v>280</v>
      </c>
      <c r="AE197" s="5">
        <v>211</v>
      </c>
      <c r="AF197" s="5">
        <v>299</v>
      </c>
      <c r="AG197" s="5">
        <v>174</v>
      </c>
      <c r="AH197" s="5" t="s">
        <v>244</v>
      </c>
    </row>
    <row r="198" spans="1:34" ht="12.75">
      <c r="A198" s="1" t="s">
        <v>347</v>
      </c>
      <c r="C198" s="1" t="s">
        <v>56</v>
      </c>
      <c r="E198" s="38" t="s">
        <v>0</v>
      </c>
      <c r="F198" s="30">
        <v>743</v>
      </c>
      <c r="I198" s="4">
        <v>997</v>
      </c>
      <c r="J198" s="22">
        <f t="shared" si="42"/>
        <v>997</v>
      </c>
      <c r="K198" s="4">
        <v>95</v>
      </c>
      <c r="L198" s="4">
        <v>95</v>
      </c>
      <c r="M198" s="5">
        <v>940</v>
      </c>
      <c r="N198" s="4">
        <v>0.7904255319148936</v>
      </c>
      <c r="O198" s="5">
        <v>1106</v>
      </c>
      <c r="P198" s="4">
        <f t="shared" si="46"/>
        <v>0.9014466546112115</v>
      </c>
      <c r="Q198" s="5">
        <v>2660</v>
      </c>
      <c r="R198" s="23">
        <f>(F198/M198)/(Q198/10000)</f>
        <v>2.9715245560710284</v>
      </c>
      <c r="S198" s="5">
        <v>0.835</v>
      </c>
      <c r="T198" s="27">
        <v>1.47</v>
      </c>
      <c r="U198" s="5">
        <v>427</v>
      </c>
      <c r="V198" s="4">
        <f t="shared" si="44"/>
        <v>1.740046838407494</v>
      </c>
      <c r="W198" s="5">
        <v>86</v>
      </c>
      <c r="X198" s="4">
        <f t="shared" si="45"/>
        <v>8.63953488372093</v>
      </c>
      <c r="Y198" s="27">
        <v>331</v>
      </c>
      <c r="Z198" s="4">
        <f t="shared" si="40"/>
        <v>3.012084592145015</v>
      </c>
      <c r="AA198" s="27">
        <v>225</v>
      </c>
      <c r="AB198" s="5">
        <v>1981</v>
      </c>
      <c r="AD198" s="5">
        <v>150</v>
      </c>
      <c r="AE198" s="5">
        <v>120</v>
      </c>
      <c r="AF198" s="5">
        <v>166</v>
      </c>
      <c r="AG198" s="5">
        <v>102</v>
      </c>
      <c r="AH198" s="5" t="s">
        <v>244</v>
      </c>
    </row>
    <row r="199" spans="1:34" ht="12.75">
      <c r="A199" s="1" t="s">
        <v>348</v>
      </c>
      <c r="C199" s="1" t="s">
        <v>65</v>
      </c>
      <c r="E199" s="38" t="s">
        <v>0</v>
      </c>
      <c r="F199" s="30">
        <v>396</v>
      </c>
      <c r="I199" s="4">
        <v>579</v>
      </c>
      <c r="J199" s="22">
        <f t="shared" si="42"/>
        <v>579</v>
      </c>
      <c r="K199" s="4">
        <v>240</v>
      </c>
      <c r="L199" s="4">
        <v>89</v>
      </c>
      <c r="M199" s="5">
        <v>440</v>
      </c>
      <c r="N199" s="4">
        <v>0.9</v>
      </c>
      <c r="O199" s="5">
        <v>437</v>
      </c>
      <c r="P199" s="4">
        <f t="shared" si="46"/>
        <v>1.3249427917620138</v>
      </c>
      <c r="R199" s="23"/>
      <c r="U199" s="5">
        <v>11</v>
      </c>
      <c r="V199" s="4">
        <f t="shared" si="44"/>
        <v>36</v>
      </c>
      <c r="W199" s="5">
        <v>4</v>
      </c>
      <c r="X199" s="4">
        <f t="shared" si="45"/>
        <v>99</v>
      </c>
      <c r="Y199" s="5">
        <v>69</v>
      </c>
      <c r="Z199" s="4">
        <f t="shared" si="40"/>
        <v>8.391304347826088</v>
      </c>
      <c r="AB199" s="5">
        <v>1992</v>
      </c>
      <c r="AD199" s="5">
        <v>11</v>
      </c>
      <c r="AE199" s="5">
        <v>11</v>
      </c>
      <c r="AF199" s="5">
        <v>15</v>
      </c>
      <c r="AG199" s="5">
        <v>14</v>
      </c>
      <c r="AH199" s="5" t="s">
        <v>244</v>
      </c>
    </row>
    <row r="200" spans="1:34" ht="12.75">
      <c r="A200" s="1" t="s">
        <v>349</v>
      </c>
      <c r="C200" s="1" t="s">
        <v>156</v>
      </c>
      <c r="E200" s="38" t="s">
        <v>608</v>
      </c>
      <c r="F200" s="30">
        <v>138</v>
      </c>
      <c r="G200" s="4">
        <v>217</v>
      </c>
      <c r="I200" s="4">
        <v>241</v>
      </c>
      <c r="J200" s="22">
        <f t="shared" si="42"/>
        <v>241</v>
      </c>
      <c r="K200" s="4">
        <v>46</v>
      </c>
      <c r="L200" s="4">
        <v>54</v>
      </c>
      <c r="M200" s="5">
        <v>600</v>
      </c>
      <c r="N200" s="4">
        <v>0.23</v>
      </c>
      <c r="O200" s="5">
        <v>976</v>
      </c>
      <c r="P200" s="4">
        <f t="shared" si="46"/>
        <v>0.24692622950819673</v>
      </c>
      <c r="Q200" s="5">
        <v>2728</v>
      </c>
      <c r="R200" s="23">
        <f>(F200/M200)/(Q200/10000)</f>
        <v>0.843108504398827</v>
      </c>
      <c r="S200" s="5">
        <v>0.868</v>
      </c>
      <c r="T200" s="27">
        <v>2.66</v>
      </c>
      <c r="U200" s="5">
        <v>733</v>
      </c>
      <c r="V200" s="4">
        <f t="shared" si="44"/>
        <v>0.1882673942701228</v>
      </c>
      <c r="W200" s="5">
        <v>66</v>
      </c>
      <c r="X200" s="4">
        <f t="shared" si="45"/>
        <v>2.090909090909091</v>
      </c>
      <c r="Y200" s="27">
        <v>450</v>
      </c>
      <c r="Z200" s="4">
        <f t="shared" si="40"/>
        <v>0.5355555555555556</v>
      </c>
      <c r="AA200" s="27">
        <v>169</v>
      </c>
      <c r="AB200" s="5">
        <v>1983</v>
      </c>
      <c r="AC200" s="5">
        <v>1450</v>
      </c>
      <c r="AD200" s="5">
        <v>309</v>
      </c>
      <c r="AE200" s="5">
        <v>269</v>
      </c>
      <c r="AF200" s="5">
        <v>330</v>
      </c>
      <c r="AG200" s="5">
        <v>253</v>
      </c>
      <c r="AH200" s="5" t="s">
        <v>340</v>
      </c>
    </row>
    <row r="201" spans="1:34" ht="12.75">
      <c r="A201" s="1" t="s">
        <v>350</v>
      </c>
      <c r="C201" s="1" t="s">
        <v>351</v>
      </c>
      <c r="E201" s="38" t="s">
        <v>608</v>
      </c>
      <c r="F201" s="30">
        <v>130</v>
      </c>
      <c r="H201" s="4">
        <v>110</v>
      </c>
      <c r="J201" s="22">
        <f t="shared" si="42"/>
        <v>110</v>
      </c>
      <c r="K201" s="4">
        <v>35</v>
      </c>
      <c r="L201" s="4">
        <v>35</v>
      </c>
      <c r="M201" s="5">
        <v>725</v>
      </c>
      <c r="N201" s="4">
        <v>0.1793103448275862</v>
      </c>
      <c r="O201" s="5">
        <v>711</v>
      </c>
      <c r="P201" s="4">
        <f t="shared" si="46"/>
        <v>0.15471167369901548</v>
      </c>
      <c r="Q201" s="5">
        <v>3010</v>
      </c>
      <c r="R201" s="23">
        <f>(F201/M201)/(Q201/10000)</f>
        <v>0.5957154313208844</v>
      </c>
      <c r="S201" s="5">
        <v>0.43</v>
      </c>
      <c r="T201" s="27">
        <v>0.68</v>
      </c>
      <c r="U201" s="5">
        <v>227</v>
      </c>
      <c r="V201" s="4">
        <f t="shared" si="44"/>
        <v>0.5726872246696035</v>
      </c>
      <c r="W201" s="5">
        <v>40</v>
      </c>
      <c r="X201" s="4">
        <f t="shared" si="45"/>
        <v>3.25</v>
      </c>
      <c r="Y201" s="27">
        <v>111</v>
      </c>
      <c r="Z201" s="4">
        <f t="shared" si="40"/>
        <v>0.990990990990991</v>
      </c>
      <c r="AA201" s="27">
        <v>163</v>
      </c>
      <c r="AB201" s="5">
        <v>1980</v>
      </c>
      <c r="AC201" s="5">
        <v>1100</v>
      </c>
      <c r="AD201" s="5">
        <v>296</v>
      </c>
      <c r="AE201" s="5">
        <v>221</v>
      </c>
      <c r="AF201" s="5">
        <v>285</v>
      </c>
      <c r="AG201" s="5">
        <v>198</v>
      </c>
      <c r="AH201" s="5" t="s">
        <v>340</v>
      </c>
    </row>
    <row r="202" spans="1:34" ht="12.75">
      <c r="A202" s="1" t="s">
        <v>352</v>
      </c>
      <c r="C202" s="1" t="s">
        <v>156</v>
      </c>
      <c r="E202" s="38" t="s">
        <v>608</v>
      </c>
      <c r="F202" s="30">
        <v>45</v>
      </c>
      <c r="H202" s="4">
        <v>68</v>
      </c>
      <c r="J202" s="22">
        <f t="shared" si="42"/>
        <v>68</v>
      </c>
      <c r="K202" s="4">
        <v>30</v>
      </c>
      <c r="L202" s="4">
        <v>25</v>
      </c>
      <c r="M202" s="5">
        <v>850</v>
      </c>
      <c r="N202" s="4">
        <v>0.052941176470588235</v>
      </c>
      <c r="O202" s="5">
        <v>684</v>
      </c>
      <c r="P202" s="4">
        <f t="shared" si="46"/>
        <v>0.09941520467836257</v>
      </c>
      <c r="Q202" s="5">
        <v>2604</v>
      </c>
      <c r="R202" s="23">
        <f>(F202/M202)/(Q202/10000)</f>
        <v>0.20330712930333422</v>
      </c>
      <c r="S202" s="5">
        <v>1.341</v>
      </c>
      <c r="T202" s="27">
        <v>3.15</v>
      </c>
      <c r="U202" s="5">
        <v>1580</v>
      </c>
      <c r="V202" s="4">
        <f t="shared" si="44"/>
        <v>0.028481012658227847</v>
      </c>
      <c r="W202" s="5">
        <v>55</v>
      </c>
      <c r="X202" s="4">
        <f t="shared" si="45"/>
        <v>0.8181818181818182</v>
      </c>
      <c r="Y202" s="27">
        <v>334</v>
      </c>
      <c r="Z202" s="4">
        <f t="shared" si="40"/>
        <v>0.20359281437125748</v>
      </c>
      <c r="AA202" s="27">
        <v>106</v>
      </c>
      <c r="AB202" s="5">
        <v>1968</v>
      </c>
      <c r="AD202" s="5">
        <v>693</v>
      </c>
      <c r="AE202" s="5">
        <v>542</v>
      </c>
      <c r="AF202" s="5">
        <v>683</v>
      </c>
      <c r="AG202" s="5">
        <v>492</v>
      </c>
      <c r="AH202" s="5" t="s">
        <v>204</v>
      </c>
    </row>
    <row r="203" spans="1:34" ht="12.75">
      <c r="A203" s="1" t="s">
        <v>353</v>
      </c>
      <c r="C203" s="1" t="s">
        <v>99</v>
      </c>
      <c r="E203" s="38" t="s">
        <v>608</v>
      </c>
      <c r="F203" s="30">
        <v>72</v>
      </c>
      <c r="G203" s="4">
        <v>86</v>
      </c>
      <c r="H203" s="4">
        <v>91</v>
      </c>
      <c r="I203" s="4">
        <v>96</v>
      </c>
      <c r="J203" s="22">
        <f t="shared" si="42"/>
        <v>96</v>
      </c>
      <c r="K203" s="4">
        <v>36</v>
      </c>
      <c r="L203" s="4">
        <v>40</v>
      </c>
      <c r="M203" s="5">
        <v>481</v>
      </c>
      <c r="N203" s="4">
        <v>0.1496881496881497</v>
      </c>
      <c r="O203" s="5">
        <v>572</v>
      </c>
      <c r="P203" s="4">
        <f t="shared" si="46"/>
        <v>0.16783216783216784</v>
      </c>
      <c r="R203" s="23"/>
      <c r="S203" s="5">
        <v>0.816</v>
      </c>
      <c r="T203" s="27">
        <v>2.34</v>
      </c>
      <c r="U203" s="5">
        <v>1580</v>
      </c>
      <c r="V203" s="4">
        <f t="shared" si="44"/>
        <v>0.04556962025316456</v>
      </c>
      <c r="W203" s="5">
        <v>31</v>
      </c>
      <c r="X203" s="4">
        <f t="shared" si="45"/>
        <v>2.3225806451612905</v>
      </c>
      <c r="Y203" s="27">
        <v>316</v>
      </c>
      <c r="Z203" s="4">
        <f t="shared" si="40"/>
        <v>0.3037974683544304</v>
      </c>
      <c r="AA203" s="27">
        <v>135</v>
      </c>
      <c r="AB203" s="5">
        <v>1985</v>
      </c>
      <c r="AD203" s="5">
        <v>170</v>
      </c>
      <c r="AE203" s="5">
        <v>153</v>
      </c>
      <c r="AF203" s="5">
        <v>193</v>
      </c>
      <c r="AG203" s="5">
        <v>152</v>
      </c>
      <c r="AH203" s="5" t="s">
        <v>204</v>
      </c>
    </row>
    <row r="204" spans="1:34" ht="12.75">
      <c r="A204" s="1" t="s">
        <v>354</v>
      </c>
      <c r="C204" s="1" t="s">
        <v>156</v>
      </c>
      <c r="E204" s="38" t="s">
        <v>608</v>
      </c>
      <c r="F204" s="30">
        <v>45</v>
      </c>
      <c r="H204" s="4">
        <v>68</v>
      </c>
      <c r="J204" s="22">
        <f t="shared" si="42"/>
        <v>68</v>
      </c>
      <c r="K204" s="4">
        <v>30</v>
      </c>
      <c r="L204" s="4">
        <v>25</v>
      </c>
      <c r="M204" s="5">
        <v>530</v>
      </c>
      <c r="N204" s="4">
        <v>0.08490566037735849</v>
      </c>
      <c r="O204" s="5">
        <v>638</v>
      </c>
      <c r="P204" s="4">
        <f t="shared" si="46"/>
        <v>0.10658307210031348</v>
      </c>
      <c r="Q204" s="5">
        <v>2625</v>
      </c>
      <c r="R204" s="23">
        <f>(F204/M204)/(Q204/10000)</f>
        <v>0.32345013477088946</v>
      </c>
      <c r="T204" s="27">
        <v>3.83</v>
      </c>
      <c r="U204" s="5">
        <v>700</v>
      </c>
      <c r="V204" s="4">
        <f t="shared" si="44"/>
        <v>0.06428571428571428</v>
      </c>
      <c r="W204" s="5">
        <v>337</v>
      </c>
      <c r="X204" s="4">
        <f t="shared" si="45"/>
        <v>0.13353115727002968</v>
      </c>
      <c r="Y204" s="27">
        <v>578</v>
      </c>
      <c r="Z204" s="4">
        <f t="shared" si="40"/>
        <v>0.11764705882352941</v>
      </c>
      <c r="AA204" s="27">
        <v>151</v>
      </c>
      <c r="AB204" s="5">
        <v>1972</v>
      </c>
      <c r="AD204" s="5">
        <v>283</v>
      </c>
      <c r="AE204" s="5">
        <v>238</v>
      </c>
      <c r="AF204" s="5">
        <v>295</v>
      </c>
      <c r="AG204" s="5">
        <v>225</v>
      </c>
      <c r="AH204" s="5" t="s">
        <v>204</v>
      </c>
    </row>
    <row r="205" spans="1:34" ht="12.75">
      <c r="A205" s="1" t="s">
        <v>355</v>
      </c>
      <c r="C205" s="1" t="s">
        <v>56</v>
      </c>
      <c r="E205" s="38" t="s">
        <v>0</v>
      </c>
      <c r="F205" s="30">
        <v>85</v>
      </c>
      <c r="I205" s="4">
        <v>250</v>
      </c>
      <c r="J205" s="22">
        <f t="shared" si="42"/>
        <v>250</v>
      </c>
      <c r="K205" s="4">
        <v>40</v>
      </c>
      <c r="L205" s="4">
        <v>50</v>
      </c>
      <c r="M205" s="5">
        <v>856</v>
      </c>
      <c r="N205" s="4">
        <v>0.09929906542056074</v>
      </c>
      <c r="O205" s="5">
        <v>586</v>
      </c>
      <c r="P205" s="4">
        <f t="shared" si="46"/>
        <v>0.42662116040955633</v>
      </c>
      <c r="Q205" s="5">
        <v>2562</v>
      </c>
      <c r="R205" s="23">
        <f>(F205/M205)/(Q205/10000)</f>
        <v>0.3875841741630006</v>
      </c>
      <c r="S205" s="5">
        <v>0.209</v>
      </c>
      <c r="T205" s="27">
        <v>0.45</v>
      </c>
      <c r="U205" s="5">
        <v>137</v>
      </c>
      <c r="V205" s="4">
        <f t="shared" si="44"/>
        <v>0.6204379562043796</v>
      </c>
      <c r="W205" s="5">
        <v>18</v>
      </c>
      <c r="X205" s="4">
        <f t="shared" si="45"/>
        <v>4.722222222222222</v>
      </c>
      <c r="Y205" s="27">
        <v>76</v>
      </c>
      <c r="Z205" s="4">
        <f t="shared" si="40"/>
        <v>3.289473684210526</v>
      </c>
      <c r="AA205" s="27">
        <v>168</v>
      </c>
      <c r="AB205" s="5">
        <v>1979</v>
      </c>
      <c r="AC205" s="5">
        <v>900</v>
      </c>
      <c r="AD205" s="5">
        <v>218</v>
      </c>
      <c r="AE205" s="5">
        <v>183</v>
      </c>
      <c r="AF205" s="5">
        <v>236</v>
      </c>
      <c r="AG205" s="5">
        <v>173</v>
      </c>
      <c r="AH205" s="5" t="s">
        <v>235</v>
      </c>
    </row>
    <row r="206" spans="1:35" ht="12.75">
      <c r="A206" s="1" t="s">
        <v>356</v>
      </c>
      <c r="C206" s="1" t="s">
        <v>44</v>
      </c>
      <c r="D206" s="27" t="s">
        <v>606</v>
      </c>
      <c r="E206" s="38" t="s">
        <v>0</v>
      </c>
      <c r="F206" s="30">
        <v>686</v>
      </c>
      <c r="G206" s="4">
        <v>1406</v>
      </c>
      <c r="I206" s="4">
        <v>1629</v>
      </c>
      <c r="J206" s="22">
        <f t="shared" si="42"/>
        <v>1629</v>
      </c>
      <c r="K206" s="4">
        <v>99</v>
      </c>
      <c r="L206" s="4">
        <v>164</v>
      </c>
      <c r="M206" s="5">
        <v>850</v>
      </c>
      <c r="N206" s="4">
        <v>0.8070588235294117</v>
      </c>
      <c r="O206" s="5">
        <v>2217</v>
      </c>
      <c r="P206" s="4">
        <f t="shared" si="46"/>
        <v>0.7347767253044655</v>
      </c>
      <c r="Q206" s="5">
        <v>3456</v>
      </c>
      <c r="R206" s="23">
        <f>(F206/M206)/(Q206/10000)</f>
        <v>2.3352396514161216</v>
      </c>
      <c r="S206" s="5">
        <v>0.729</v>
      </c>
      <c r="T206" s="27">
        <v>1.5</v>
      </c>
      <c r="U206" s="5">
        <v>654</v>
      </c>
      <c r="V206" s="4">
        <f t="shared" si="44"/>
        <v>1.0489296636085628</v>
      </c>
      <c r="W206" s="5">
        <v>164</v>
      </c>
      <c r="X206" s="4">
        <f t="shared" si="45"/>
        <v>4.182926829268292</v>
      </c>
      <c r="Y206" s="27">
        <v>339</v>
      </c>
      <c r="Z206" s="4">
        <f t="shared" si="40"/>
        <v>4.8053097345132745</v>
      </c>
      <c r="AA206" s="27">
        <v>226</v>
      </c>
      <c r="AB206" s="5">
        <v>1964</v>
      </c>
      <c r="AD206" s="5">
        <v>301</v>
      </c>
      <c r="AE206" s="5">
        <v>222</v>
      </c>
      <c r="AF206" s="5">
        <v>314</v>
      </c>
      <c r="AG206" s="5">
        <v>198</v>
      </c>
      <c r="AH206" s="5" t="s">
        <v>119</v>
      </c>
      <c r="AI206" s="1" t="s">
        <v>46</v>
      </c>
    </row>
    <row r="207" spans="1:34" ht="12.75">
      <c r="A207" s="1" t="s">
        <v>357</v>
      </c>
      <c r="C207" s="1" t="s">
        <v>56</v>
      </c>
      <c r="E207" s="38" t="s">
        <v>0</v>
      </c>
      <c r="F207" s="30">
        <v>1147</v>
      </c>
      <c r="I207" s="4">
        <v>1493</v>
      </c>
      <c r="J207" s="22">
        <f t="shared" si="42"/>
        <v>1493</v>
      </c>
      <c r="K207" s="4">
        <v>115</v>
      </c>
      <c r="L207" s="4">
        <v>115</v>
      </c>
      <c r="M207" s="5">
        <v>1340</v>
      </c>
      <c r="N207" s="4">
        <v>0.8559701492537314</v>
      </c>
      <c r="O207" s="5">
        <v>962</v>
      </c>
      <c r="P207" s="4">
        <f t="shared" si="46"/>
        <v>1.551975051975052</v>
      </c>
      <c r="Q207" s="5">
        <v>2940</v>
      </c>
      <c r="R207" s="23">
        <f>(F207/M207)/(Q207/10000)</f>
        <v>2.911463092699767</v>
      </c>
      <c r="S207" s="5">
        <v>0.289</v>
      </c>
      <c r="T207" s="27">
        <v>0.81</v>
      </c>
      <c r="U207" s="5">
        <v>418</v>
      </c>
      <c r="V207" s="4">
        <f t="shared" si="44"/>
        <v>2.7440191387559807</v>
      </c>
      <c r="W207" s="5">
        <v>28</v>
      </c>
      <c r="X207" s="4">
        <f t="shared" si="45"/>
        <v>40.964285714285715</v>
      </c>
      <c r="Y207" s="27">
        <v>201</v>
      </c>
      <c r="Z207" s="4">
        <f t="shared" si="40"/>
        <v>7.4278606965174125</v>
      </c>
      <c r="AA207" s="27">
        <v>249</v>
      </c>
      <c r="AB207" s="5">
        <v>1974</v>
      </c>
      <c r="AC207" s="5" t="s">
        <v>139</v>
      </c>
      <c r="AD207" s="5">
        <v>112</v>
      </c>
      <c r="AE207" s="5">
        <v>79</v>
      </c>
      <c r="AF207" s="5">
        <v>118</v>
      </c>
      <c r="AG207" s="5">
        <v>66</v>
      </c>
      <c r="AH207" s="5" t="s">
        <v>170</v>
      </c>
    </row>
    <row r="208" spans="1:34" ht="12.75">
      <c r="A208" s="1" t="s">
        <v>358</v>
      </c>
      <c r="C208" s="1" t="s">
        <v>359</v>
      </c>
      <c r="E208" s="38" t="s">
        <v>0</v>
      </c>
      <c r="F208" s="21">
        <v>230</v>
      </c>
      <c r="G208" s="4">
        <v>300</v>
      </c>
      <c r="H208" s="4">
        <v>315</v>
      </c>
      <c r="I208" s="4">
        <v>350</v>
      </c>
      <c r="J208" s="22">
        <f t="shared" si="42"/>
        <v>350</v>
      </c>
      <c r="K208" s="4">
        <v>40</v>
      </c>
      <c r="L208" s="4">
        <v>50</v>
      </c>
      <c r="M208" s="5">
        <v>285</v>
      </c>
      <c r="N208" s="4">
        <v>0.8070175438596491</v>
      </c>
      <c r="O208" s="5">
        <v>286</v>
      </c>
      <c r="P208" s="4">
        <f t="shared" si="46"/>
        <v>1.2237762237762237</v>
      </c>
      <c r="S208" s="5">
        <v>0.4</v>
      </c>
      <c r="T208" s="27">
        <v>0.48</v>
      </c>
      <c r="U208" s="5">
        <v>44</v>
      </c>
      <c r="V208" s="4">
        <f t="shared" si="44"/>
        <v>5.2272727272727275</v>
      </c>
      <c r="W208" s="5">
        <v>12</v>
      </c>
      <c r="X208" s="4">
        <f t="shared" si="45"/>
        <v>19.166666666666668</v>
      </c>
      <c r="Y208" s="27">
        <v>33</v>
      </c>
      <c r="Z208" s="4">
        <f t="shared" si="40"/>
        <v>10.606060606060606</v>
      </c>
      <c r="AA208" s="27">
        <v>69</v>
      </c>
      <c r="AB208" s="5">
        <v>1988</v>
      </c>
      <c r="AD208" s="5">
        <v>50</v>
      </c>
      <c r="AE208" s="5">
        <v>46</v>
      </c>
      <c r="AF208" s="5">
        <v>62</v>
      </c>
      <c r="AG208" s="5">
        <v>53</v>
      </c>
      <c r="AH208" s="5" t="s">
        <v>60</v>
      </c>
    </row>
    <row r="209" spans="1:34" ht="12.75">
      <c r="A209" s="1" t="s">
        <v>360</v>
      </c>
      <c r="C209" s="1" t="s">
        <v>56</v>
      </c>
      <c r="E209" s="38" t="s">
        <v>0</v>
      </c>
      <c r="F209" s="30">
        <v>1010</v>
      </c>
      <c r="I209" s="4">
        <v>1634</v>
      </c>
      <c r="J209" s="22">
        <f t="shared" si="42"/>
        <v>1634</v>
      </c>
      <c r="K209" s="4">
        <v>95</v>
      </c>
      <c r="L209" s="4">
        <v>95</v>
      </c>
      <c r="M209" s="5">
        <v>1346</v>
      </c>
      <c r="N209" s="4">
        <v>0.75037147102526</v>
      </c>
      <c r="O209" s="5">
        <v>1822</v>
      </c>
      <c r="P209" s="4">
        <f t="shared" si="46"/>
        <v>0.8968166849615807</v>
      </c>
      <c r="Q209" s="5">
        <v>3174</v>
      </c>
      <c r="R209" s="23">
        <f>(F209/M209)/(Q209/10000)</f>
        <v>2.3641193163996848</v>
      </c>
      <c r="S209" s="5">
        <v>1.037</v>
      </c>
      <c r="T209" s="27">
        <v>2.64</v>
      </c>
      <c r="U209" s="5">
        <v>1860</v>
      </c>
      <c r="V209" s="4">
        <f t="shared" si="44"/>
        <v>0.543010752688172</v>
      </c>
      <c r="W209" s="5">
        <v>111</v>
      </c>
      <c r="X209" s="4">
        <f t="shared" si="45"/>
        <v>9.0990990990991</v>
      </c>
      <c r="Y209" s="27">
        <v>710</v>
      </c>
      <c r="Z209" s="4">
        <f t="shared" si="40"/>
        <v>2.3014084507042254</v>
      </c>
      <c r="AA209" s="27">
        <v>269</v>
      </c>
      <c r="AB209" s="5">
        <v>1975</v>
      </c>
      <c r="AC209" s="5">
        <v>1500</v>
      </c>
      <c r="AD209" s="5">
        <v>240</v>
      </c>
      <c r="AE209" s="5">
        <v>186</v>
      </c>
      <c r="AF209" s="5">
        <v>265</v>
      </c>
      <c r="AG209" s="5">
        <v>153</v>
      </c>
      <c r="AH209" s="5" t="s">
        <v>235</v>
      </c>
    </row>
    <row r="210" spans="1:34" ht="12.75">
      <c r="A210" s="1" t="s">
        <v>361</v>
      </c>
      <c r="C210" s="1" t="s">
        <v>362</v>
      </c>
      <c r="E210" s="38" t="s">
        <v>608</v>
      </c>
      <c r="F210" s="30">
        <v>110</v>
      </c>
      <c r="G210" s="4">
        <v>210</v>
      </c>
      <c r="I210" s="4">
        <v>235</v>
      </c>
      <c r="J210" s="22">
        <f t="shared" si="42"/>
        <v>235</v>
      </c>
      <c r="K210" s="4">
        <v>45</v>
      </c>
      <c r="L210" s="4">
        <v>75</v>
      </c>
      <c r="M210" s="5">
        <v>860</v>
      </c>
      <c r="N210" s="4">
        <v>0.12790697674418605</v>
      </c>
      <c r="O210" s="5">
        <v>1483</v>
      </c>
      <c r="P210" s="4">
        <f t="shared" si="46"/>
        <v>0.15846257585974377</v>
      </c>
      <c r="Q210" s="5">
        <v>3168</v>
      </c>
      <c r="R210" s="23">
        <f>(F210/M210)/(Q210/10000)</f>
        <v>0.40374677002583975</v>
      </c>
      <c r="S210" s="5">
        <v>1.115</v>
      </c>
      <c r="T210" s="27">
        <v>1.5</v>
      </c>
      <c r="U210" s="5">
        <v>834</v>
      </c>
      <c r="V210" s="4">
        <f t="shared" si="44"/>
        <v>0.13189448441247004</v>
      </c>
      <c r="W210" s="5">
        <v>116</v>
      </c>
      <c r="X210" s="4">
        <f t="shared" si="45"/>
        <v>0.9482758620689655</v>
      </c>
      <c r="Y210" s="27">
        <v>326</v>
      </c>
      <c r="Z210" s="4">
        <f t="shared" si="40"/>
        <v>0.7208588957055214</v>
      </c>
      <c r="AA210" s="27">
        <v>217</v>
      </c>
      <c r="AB210" s="5">
        <v>1969</v>
      </c>
      <c r="AD210" s="5">
        <v>658</v>
      </c>
      <c r="AE210" s="5">
        <v>512</v>
      </c>
      <c r="AF210" s="5">
        <v>609</v>
      </c>
      <c r="AG210" s="5">
        <v>400</v>
      </c>
      <c r="AH210" s="5" t="s">
        <v>235</v>
      </c>
    </row>
    <row r="211" spans="1:34" ht="12.75">
      <c r="A211" s="29" t="s">
        <v>363</v>
      </c>
      <c r="B211" s="29"/>
      <c r="C211" s="29" t="s">
        <v>142</v>
      </c>
      <c r="E211" s="38" t="s">
        <v>608</v>
      </c>
      <c r="F211" s="30"/>
      <c r="G211" s="4">
        <v>120</v>
      </c>
      <c r="H211" s="4">
        <v>123</v>
      </c>
      <c r="I211" s="4">
        <v>134</v>
      </c>
      <c r="J211" s="22">
        <f t="shared" si="42"/>
        <v>134</v>
      </c>
      <c r="L211" s="4">
        <v>38</v>
      </c>
      <c r="O211" s="5">
        <v>331</v>
      </c>
      <c r="P211" s="4">
        <f t="shared" si="46"/>
        <v>0.40483383685800606</v>
      </c>
      <c r="R211" s="23"/>
      <c r="T211" s="35"/>
      <c r="V211" s="4"/>
      <c r="X211" s="4"/>
      <c r="Y211" s="5">
        <v>0</v>
      </c>
      <c r="Z211" s="4" t="s">
        <v>50</v>
      </c>
      <c r="AA211" s="35"/>
      <c r="AB211" s="5">
        <v>2002</v>
      </c>
      <c r="AD211" s="38"/>
      <c r="AE211" s="38"/>
      <c r="AF211" s="5">
        <v>1</v>
      </c>
      <c r="AG211" s="5">
        <v>1</v>
      </c>
      <c r="AH211" s="5" t="s">
        <v>66</v>
      </c>
    </row>
    <row r="212" spans="1:34" ht="12.75">
      <c r="A212" s="1" t="s">
        <v>364</v>
      </c>
      <c r="C212" s="1" t="s">
        <v>56</v>
      </c>
      <c r="E212" s="38" t="s">
        <v>0</v>
      </c>
      <c r="F212" s="30">
        <v>473</v>
      </c>
      <c r="I212" s="4">
        <v>665</v>
      </c>
      <c r="J212" s="22">
        <f t="shared" si="42"/>
        <v>665</v>
      </c>
      <c r="K212" s="4">
        <v>91</v>
      </c>
      <c r="L212" s="4">
        <v>91</v>
      </c>
      <c r="M212" s="5">
        <v>907</v>
      </c>
      <c r="N212" s="4">
        <v>0.5214994487320838</v>
      </c>
      <c r="O212" s="5">
        <v>1012</v>
      </c>
      <c r="P212" s="4">
        <f t="shared" si="46"/>
        <v>0.6571146245059288</v>
      </c>
      <c r="Q212" s="5">
        <v>2160</v>
      </c>
      <c r="R212" s="23">
        <f aca="true" t="shared" si="47" ref="R212:R218">(F212/M212)/(Q212/10000)</f>
        <v>2.414349299685573</v>
      </c>
      <c r="S212" s="5">
        <v>0.143</v>
      </c>
      <c r="T212" s="27">
        <v>0.26</v>
      </c>
      <c r="U212" s="5">
        <v>164</v>
      </c>
      <c r="V212" s="4">
        <f aca="true" t="shared" si="48" ref="V212:V227">+F212/U212</f>
        <v>2.8841463414634148</v>
      </c>
      <c r="W212" s="5">
        <v>9</v>
      </c>
      <c r="X212" s="4">
        <f aca="true" t="shared" si="49" ref="X212:X227">+F212/W212</f>
        <v>52.55555555555556</v>
      </c>
      <c r="Y212" s="27">
        <v>58</v>
      </c>
      <c r="Z212" s="4">
        <f aca="true" t="shared" si="50" ref="Z212:Z229">+J212/Y212</f>
        <v>11.46551724137931</v>
      </c>
      <c r="AA212" s="27">
        <v>222</v>
      </c>
      <c r="AB212" s="5">
        <v>1979</v>
      </c>
      <c r="AC212" s="5">
        <v>2300</v>
      </c>
      <c r="AD212" s="5">
        <v>100</v>
      </c>
      <c r="AE212" s="5">
        <v>67</v>
      </c>
      <c r="AF212" s="5">
        <v>115</v>
      </c>
      <c r="AG212" s="5">
        <v>63</v>
      </c>
      <c r="AH212" s="5" t="s">
        <v>60</v>
      </c>
    </row>
    <row r="213" spans="1:34" ht="12.75">
      <c r="A213" s="1" t="s">
        <v>365</v>
      </c>
      <c r="C213" s="1" t="s">
        <v>156</v>
      </c>
      <c r="E213" s="38" t="s">
        <v>608</v>
      </c>
      <c r="F213" s="30">
        <v>159</v>
      </c>
      <c r="G213" s="4">
        <v>248</v>
      </c>
      <c r="I213" s="4">
        <v>275</v>
      </c>
      <c r="J213" s="22">
        <f t="shared" si="42"/>
        <v>275</v>
      </c>
      <c r="K213" s="4">
        <v>46</v>
      </c>
      <c r="L213" s="4">
        <v>52</v>
      </c>
      <c r="M213" s="5">
        <v>1669</v>
      </c>
      <c r="N213" s="4">
        <v>0.09526662672258837</v>
      </c>
      <c r="O213" s="5">
        <v>1391</v>
      </c>
      <c r="P213" s="4">
        <f t="shared" si="46"/>
        <v>0.19769949676491733</v>
      </c>
      <c r="Q213" s="5">
        <v>2640</v>
      </c>
      <c r="R213" s="23">
        <f t="shared" si="47"/>
        <v>0.36085843455525896</v>
      </c>
      <c r="S213" s="5">
        <v>2.608</v>
      </c>
      <c r="T213" s="27">
        <v>4.97</v>
      </c>
      <c r="U213" s="5">
        <v>6697</v>
      </c>
      <c r="V213" s="4">
        <f t="shared" si="48"/>
        <v>0.02374197401821711</v>
      </c>
      <c r="W213" s="5">
        <v>253</v>
      </c>
      <c r="X213" s="4">
        <f t="shared" si="49"/>
        <v>0.6284584980237155</v>
      </c>
      <c r="Y213" s="36">
        <v>1184</v>
      </c>
      <c r="Z213" s="4">
        <f t="shared" si="50"/>
        <v>0.23226351351351351</v>
      </c>
      <c r="AA213" s="27">
        <v>238</v>
      </c>
      <c r="AB213" s="5">
        <v>1892</v>
      </c>
      <c r="AC213" s="5">
        <v>7000</v>
      </c>
      <c r="AD213" s="5">
        <v>1074</v>
      </c>
      <c r="AE213" s="5">
        <v>737</v>
      </c>
      <c r="AF213" s="5">
        <v>956</v>
      </c>
      <c r="AG213" s="5">
        <v>611</v>
      </c>
      <c r="AH213" s="5" t="s">
        <v>75</v>
      </c>
    </row>
    <row r="214" spans="1:34" ht="12.75">
      <c r="A214" s="1" t="s">
        <v>366</v>
      </c>
      <c r="C214" s="1" t="s">
        <v>62</v>
      </c>
      <c r="E214" s="38" t="s">
        <v>0</v>
      </c>
      <c r="F214" s="30">
        <v>411</v>
      </c>
      <c r="I214" s="4">
        <v>591</v>
      </c>
      <c r="J214" s="22">
        <f t="shared" si="42"/>
        <v>591</v>
      </c>
      <c r="K214" s="4">
        <v>50</v>
      </c>
      <c r="M214" s="5">
        <v>640</v>
      </c>
      <c r="N214" s="4">
        <v>0.6421875</v>
      </c>
      <c r="O214" s="5">
        <v>849</v>
      </c>
      <c r="P214" s="4">
        <f t="shared" si="46"/>
        <v>0.696113074204947</v>
      </c>
      <c r="Q214" s="5">
        <v>3264</v>
      </c>
      <c r="R214" s="23">
        <f t="shared" si="47"/>
        <v>1.967486213235294</v>
      </c>
      <c r="S214" s="5">
        <v>0.408</v>
      </c>
      <c r="T214" s="27">
        <v>1.04</v>
      </c>
      <c r="U214" s="5">
        <v>69</v>
      </c>
      <c r="V214" s="4">
        <f t="shared" si="48"/>
        <v>5.956521739130435</v>
      </c>
      <c r="W214" s="5">
        <v>20</v>
      </c>
      <c r="X214" s="4">
        <f t="shared" si="49"/>
        <v>20.55</v>
      </c>
      <c r="Y214" s="27">
        <v>157</v>
      </c>
      <c r="Z214" s="4">
        <f t="shared" si="50"/>
        <v>3.7643312101910826</v>
      </c>
      <c r="AA214" s="27">
        <v>151</v>
      </c>
      <c r="AB214" s="5">
        <v>1987</v>
      </c>
      <c r="AD214" s="5">
        <v>30</v>
      </c>
      <c r="AE214" s="5">
        <v>27</v>
      </c>
      <c r="AF214" s="5">
        <v>40</v>
      </c>
      <c r="AG214" s="5">
        <v>27</v>
      </c>
      <c r="AH214" s="5" t="s">
        <v>125</v>
      </c>
    </row>
    <row r="215" spans="1:34" ht="12.75">
      <c r="A215" s="1" t="s">
        <v>367</v>
      </c>
      <c r="C215" s="1" t="s">
        <v>368</v>
      </c>
      <c r="E215" s="38" t="s">
        <v>0</v>
      </c>
      <c r="F215" s="30">
        <v>186</v>
      </c>
      <c r="I215" s="4">
        <v>250</v>
      </c>
      <c r="J215" s="22">
        <f t="shared" si="42"/>
        <v>250</v>
      </c>
      <c r="K215" s="4">
        <v>75</v>
      </c>
      <c r="L215" s="4">
        <v>85</v>
      </c>
      <c r="M215" s="5">
        <v>550</v>
      </c>
      <c r="N215" s="4">
        <v>0.3381818181818182</v>
      </c>
      <c r="O215" s="5">
        <v>708</v>
      </c>
      <c r="P215" s="4">
        <f t="shared" si="46"/>
        <v>0.3531073446327684</v>
      </c>
      <c r="Q215" s="5">
        <v>2360</v>
      </c>
      <c r="R215" s="23">
        <f t="shared" si="47"/>
        <v>1.432973805855162</v>
      </c>
      <c r="S215" s="5">
        <v>0.352</v>
      </c>
      <c r="T215" s="27">
        <v>0.81</v>
      </c>
      <c r="U215" s="5">
        <v>170</v>
      </c>
      <c r="V215" s="4">
        <f t="shared" si="48"/>
        <v>1.0941176470588236</v>
      </c>
      <c r="W215" s="5">
        <v>25</v>
      </c>
      <c r="X215" s="4">
        <f t="shared" si="49"/>
        <v>7.44</v>
      </c>
      <c r="Y215" s="27">
        <v>149</v>
      </c>
      <c r="Z215" s="4">
        <f t="shared" si="50"/>
        <v>1.6778523489932886</v>
      </c>
      <c r="AA215" s="27">
        <v>183</v>
      </c>
      <c r="AB215" s="5">
        <v>1978</v>
      </c>
      <c r="AC215" s="5">
        <v>1850</v>
      </c>
      <c r="AD215" s="5">
        <v>287</v>
      </c>
      <c r="AE215" s="5">
        <v>225</v>
      </c>
      <c r="AF215" s="5">
        <v>307</v>
      </c>
      <c r="AG215" s="5">
        <v>207</v>
      </c>
      <c r="AH215" s="5" t="s">
        <v>75</v>
      </c>
    </row>
    <row r="216" spans="1:34" ht="12.75">
      <c r="A216" s="1" t="s">
        <v>369</v>
      </c>
      <c r="C216" s="1" t="s">
        <v>80</v>
      </c>
      <c r="E216" s="38" t="s">
        <v>0</v>
      </c>
      <c r="F216" s="30">
        <v>424</v>
      </c>
      <c r="G216" s="4">
        <v>563</v>
      </c>
      <c r="H216" s="4">
        <v>563</v>
      </c>
      <c r="I216" s="4">
        <f>H216*1.2</f>
        <v>675.6</v>
      </c>
      <c r="J216" s="22">
        <f t="shared" si="42"/>
        <v>675.6</v>
      </c>
      <c r="K216" s="4">
        <v>220</v>
      </c>
      <c r="L216" s="4">
        <v>139</v>
      </c>
      <c r="M216" s="5">
        <v>567</v>
      </c>
      <c r="N216" s="4">
        <v>0.7477954144620811</v>
      </c>
      <c r="O216" s="5">
        <v>752</v>
      </c>
      <c r="P216" s="4">
        <f t="shared" si="46"/>
        <v>0.8984042553191489</v>
      </c>
      <c r="Q216" s="5">
        <v>3432</v>
      </c>
      <c r="R216" s="23">
        <f t="shared" si="47"/>
        <v>2.1788910677799564</v>
      </c>
      <c r="S216" s="5">
        <v>1.383</v>
      </c>
      <c r="T216" s="27">
        <v>1.54</v>
      </c>
      <c r="U216" s="5">
        <v>188</v>
      </c>
      <c r="V216" s="4">
        <f t="shared" si="48"/>
        <v>2.25531914893617</v>
      </c>
      <c r="W216" s="5">
        <v>65</v>
      </c>
      <c r="X216" s="4">
        <f t="shared" si="49"/>
        <v>6.523076923076923</v>
      </c>
      <c r="Y216" s="27">
        <v>227</v>
      </c>
      <c r="Z216" s="4">
        <f t="shared" si="50"/>
        <v>2.9762114537444937</v>
      </c>
      <c r="AA216" s="27">
        <v>147</v>
      </c>
      <c r="AB216" s="5">
        <v>1992</v>
      </c>
      <c r="AD216" s="5">
        <v>31</v>
      </c>
      <c r="AE216" s="5">
        <v>25</v>
      </c>
      <c r="AF216" s="5">
        <v>41</v>
      </c>
      <c r="AG216" s="5">
        <v>27</v>
      </c>
      <c r="AH216" s="5" t="s">
        <v>75</v>
      </c>
    </row>
    <row r="217" spans="1:35" ht="12.75">
      <c r="A217" s="1" t="s">
        <v>370</v>
      </c>
      <c r="C217" s="1" t="s">
        <v>44</v>
      </c>
      <c r="D217" s="27" t="s">
        <v>44</v>
      </c>
      <c r="E217" s="38" t="s">
        <v>0</v>
      </c>
      <c r="F217" s="30">
        <v>240</v>
      </c>
      <c r="G217" s="4">
        <v>456</v>
      </c>
      <c r="I217" s="4">
        <v>528</v>
      </c>
      <c r="J217" s="22">
        <f t="shared" si="42"/>
        <v>528</v>
      </c>
      <c r="K217" s="4">
        <v>40</v>
      </c>
      <c r="L217" s="4">
        <v>42</v>
      </c>
      <c r="M217" s="5">
        <v>528</v>
      </c>
      <c r="N217" s="4">
        <v>0.45454545454545453</v>
      </c>
      <c r="O217" s="5">
        <v>631</v>
      </c>
      <c r="P217" s="4">
        <f t="shared" si="46"/>
        <v>0.8367670364500792</v>
      </c>
      <c r="Q217" s="5">
        <v>2767</v>
      </c>
      <c r="R217" s="23">
        <f t="shared" si="47"/>
        <v>1.6427374576995104</v>
      </c>
      <c r="U217" s="5">
        <v>2</v>
      </c>
      <c r="V217" s="4">
        <f t="shared" si="48"/>
        <v>120</v>
      </c>
      <c r="W217" s="5">
        <v>2</v>
      </c>
      <c r="X217" s="4">
        <f t="shared" si="49"/>
        <v>120</v>
      </c>
      <c r="Y217" s="5">
        <v>49</v>
      </c>
      <c r="Z217" s="4">
        <f t="shared" si="50"/>
        <v>10.775510204081632</v>
      </c>
      <c r="AB217" s="5">
        <v>1999</v>
      </c>
      <c r="AD217" s="5">
        <v>19</v>
      </c>
      <c r="AE217" s="5">
        <v>19</v>
      </c>
      <c r="AF217" s="40">
        <v>9</v>
      </c>
      <c r="AG217" s="5">
        <v>7</v>
      </c>
      <c r="AH217" s="5" t="s">
        <v>94</v>
      </c>
      <c r="AI217" s="1" t="s">
        <v>371</v>
      </c>
    </row>
    <row r="218" spans="1:34" ht="12.75">
      <c r="A218" s="1" t="s">
        <v>372</v>
      </c>
      <c r="C218" s="1" t="s">
        <v>56</v>
      </c>
      <c r="E218" s="38" t="s">
        <v>0</v>
      </c>
      <c r="F218" s="30">
        <v>1431</v>
      </c>
      <c r="I218" s="4">
        <v>2017</v>
      </c>
      <c r="J218" s="22">
        <f t="shared" si="42"/>
        <v>2017</v>
      </c>
      <c r="K218" s="4">
        <v>180</v>
      </c>
      <c r="L218" s="4">
        <v>180</v>
      </c>
      <c r="M218" s="5">
        <v>1880</v>
      </c>
      <c r="N218" s="4">
        <v>0.7611702127659574</v>
      </c>
      <c r="O218" s="5">
        <v>2815</v>
      </c>
      <c r="P218" s="4">
        <f t="shared" si="46"/>
        <v>0.71651865008881</v>
      </c>
      <c r="Q218" s="5">
        <v>2924</v>
      </c>
      <c r="R218" s="23">
        <f t="shared" si="47"/>
        <v>2.6031813022091566</v>
      </c>
      <c r="S218" s="5">
        <v>0.829</v>
      </c>
      <c r="T218" s="27">
        <v>2.07</v>
      </c>
      <c r="U218" s="5">
        <v>1437</v>
      </c>
      <c r="V218" s="4">
        <f t="shared" si="48"/>
        <v>0.9958246346555324</v>
      </c>
      <c r="W218" s="5">
        <v>145</v>
      </c>
      <c r="X218" s="4">
        <f t="shared" si="49"/>
        <v>9.86896551724138</v>
      </c>
      <c r="Y218" s="27">
        <v>856</v>
      </c>
      <c r="Z218" s="4">
        <f t="shared" si="50"/>
        <v>2.3563084112149535</v>
      </c>
      <c r="AA218" s="27">
        <v>414</v>
      </c>
      <c r="AB218" s="5">
        <v>1972</v>
      </c>
      <c r="AC218" s="5">
        <v>1440</v>
      </c>
      <c r="AD218" s="5">
        <v>221</v>
      </c>
      <c r="AE218" s="5">
        <v>141</v>
      </c>
      <c r="AF218" s="5">
        <v>230</v>
      </c>
      <c r="AG218" s="5">
        <v>122</v>
      </c>
      <c r="AH218" s="5" t="s">
        <v>94</v>
      </c>
    </row>
    <row r="219" spans="1:34" ht="12.75">
      <c r="A219" s="1" t="s">
        <v>373</v>
      </c>
      <c r="C219" s="1" t="s">
        <v>142</v>
      </c>
      <c r="E219" s="38" t="s">
        <v>608</v>
      </c>
      <c r="F219" s="21">
        <v>130</v>
      </c>
      <c r="G219" s="4">
        <v>163</v>
      </c>
      <c r="H219" s="4">
        <v>166</v>
      </c>
      <c r="I219" s="4">
        <v>188</v>
      </c>
      <c r="J219" s="22">
        <f t="shared" si="42"/>
        <v>188</v>
      </c>
      <c r="K219" s="4">
        <v>65</v>
      </c>
      <c r="L219" s="4">
        <v>63</v>
      </c>
      <c r="M219" s="5">
        <v>320</v>
      </c>
      <c r="N219" s="4">
        <v>0.40625</v>
      </c>
      <c r="O219" s="5">
        <v>347</v>
      </c>
      <c r="P219" s="4">
        <f t="shared" si="46"/>
        <v>0.5417867435158501</v>
      </c>
      <c r="U219" s="5">
        <v>21</v>
      </c>
      <c r="V219" s="4">
        <f t="shared" si="48"/>
        <v>6.190476190476191</v>
      </c>
      <c r="W219" s="5">
        <v>10</v>
      </c>
      <c r="X219" s="4">
        <f t="shared" si="49"/>
        <v>13</v>
      </c>
      <c r="Y219" s="5">
        <v>140</v>
      </c>
      <c r="Z219" s="4">
        <f t="shared" si="50"/>
        <v>1.3428571428571427</v>
      </c>
      <c r="AB219" s="5">
        <v>1981</v>
      </c>
      <c r="AD219" s="5">
        <v>108</v>
      </c>
      <c r="AE219" s="5">
        <v>97</v>
      </c>
      <c r="AF219" s="5">
        <v>122</v>
      </c>
      <c r="AG219" s="5">
        <v>104</v>
      </c>
      <c r="AH219" s="5" t="s">
        <v>94</v>
      </c>
    </row>
    <row r="220" spans="1:34" ht="12.75">
      <c r="A220" s="1" t="s">
        <v>374</v>
      </c>
      <c r="C220" s="1" t="s">
        <v>80</v>
      </c>
      <c r="E220" s="38" t="s">
        <v>0</v>
      </c>
      <c r="F220" s="30">
        <v>476</v>
      </c>
      <c r="G220" s="4">
        <v>782</v>
      </c>
      <c r="H220" s="4">
        <v>782</v>
      </c>
      <c r="I220" s="4">
        <f>H220*1.2</f>
        <v>938.4</v>
      </c>
      <c r="J220" s="22">
        <f t="shared" si="42"/>
        <v>938.4</v>
      </c>
      <c r="K220" s="4">
        <v>240</v>
      </c>
      <c r="L220" s="4">
        <v>264</v>
      </c>
      <c r="M220" s="5">
        <v>630</v>
      </c>
      <c r="N220" s="4">
        <v>0.7555555555555555</v>
      </c>
      <c r="O220" s="5">
        <v>744</v>
      </c>
      <c r="P220" s="4">
        <f t="shared" si="46"/>
        <v>1.261290322580645</v>
      </c>
      <c r="Q220" s="5">
        <v>3432</v>
      </c>
      <c r="R220" s="23">
        <f>(F220/M220)/(Q220/10000)</f>
        <v>2.201502201502201</v>
      </c>
      <c r="S220" s="5">
        <v>0.588</v>
      </c>
      <c r="T220" s="27">
        <v>1.17</v>
      </c>
      <c r="U220" s="5">
        <v>162</v>
      </c>
      <c r="V220" s="4">
        <f t="shared" si="48"/>
        <v>2.9382716049382718</v>
      </c>
      <c r="W220" s="5">
        <v>40</v>
      </c>
      <c r="X220" s="4">
        <f t="shared" si="49"/>
        <v>11.9</v>
      </c>
      <c r="Y220" s="27">
        <v>208</v>
      </c>
      <c r="Z220" s="4">
        <f t="shared" si="50"/>
        <v>4.5115384615384615</v>
      </c>
      <c r="AA220" s="27">
        <v>178</v>
      </c>
      <c r="AB220" s="5">
        <v>1990</v>
      </c>
      <c r="AD220" s="5">
        <v>65</v>
      </c>
      <c r="AE220" s="5">
        <v>59</v>
      </c>
      <c r="AF220" s="5">
        <v>75</v>
      </c>
      <c r="AG220" s="5">
        <v>50</v>
      </c>
      <c r="AH220" s="5" t="s">
        <v>256</v>
      </c>
    </row>
    <row r="221" spans="1:35" ht="12.75">
      <c r="A221" s="1" t="s">
        <v>375</v>
      </c>
      <c r="C221" s="1" t="s">
        <v>44</v>
      </c>
      <c r="D221" s="27" t="s">
        <v>44</v>
      </c>
      <c r="E221" s="38" t="s">
        <v>0</v>
      </c>
      <c r="F221" s="21">
        <v>142</v>
      </c>
      <c r="G221" s="4">
        <v>223</v>
      </c>
      <c r="I221" s="4">
        <v>259</v>
      </c>
      <c r="J221" s="22">
        <f t="shared" si="42"/>
        <v>259</v>
      </c>
      <c r="K221" s="4">
        <v>80</v>
      </c>
      <c r="L221" s="4">
        <v>97</v>
      </c>
      <c r="M221" s="5">
        <v>764</v>
      </c>
      <c r="N221" s="4">
        <v>0.18586387434554974</v>
      </c>
      <c r="O221" s="5">
        <v>831</v>
      </c>
      <c r="P221" s="4">
        <f t="shared" si="46"/>
        <v>0.31167268351383876</v>
      </c>
      <c r="Q221" s="5">
        <v>2992</v>
      </c>
      <c r="R221" s="23">
        <f>(F221/M221)/(Q221/10000)</f>
        <v>0.6212027885880673</v>
      </c>
      <c r="S221" s="5">
        <v>0.433</v>
      </c>
      <c r="T221" s="27">
        <v>1.3</v>
      </c>
      <c r="U221" s="5">
        <v>397</v>
      </c>
      <c r="V221" s="4">
        <f t="shared" si="48"/>
        <v>0.35768261964735515</v>
      </c>
      <c r="W221" s="5">
        <v>59</v>
      </c>
      <c r="X221" s="4">
        <f t="shared" si="49"/>
        <v>2.406779661016949</v>
      </c>
      <c r="Y221" s="27">
        <v>194</v>
      </c>
      <c r="Z221" s="4">
        <f t="shared" si="50"/>
        <v>1.3350515463917525</v>
      </c>
      <c r="AA221" s="27">
        <v>149</v>
      </c>
      <c r="AB221" s="5">
        <v>1961</v>
      </c>
      <c r="AD221" s="5">
        <v>382</v>
      </c>
      <c r="AE221" s="5">
        <v>242</v>
      </c>
      <c r="AF221" s="5">
        <v>367</v>
      </c>
      <c r="AG221" s="5">
        <v>201</v>
      </c>
      <c r="AH221" s="5" t="s">
        <v>63</v>
      </c>
      <c r="AI221" s="1" t="s">
        <v>46</v>
      </c>
    </row>
    <row r="222" spans="1:34" ht="12.75">
      <c r="A222" s="1" t="s">
        <v>376</v>
      </c>
      <c r="C222" s="1" t="s">
        <v>80</v>
      </c>
      <c r="E222" s="38" t="s">
        <v>0</v>
      </c>
      <c r="F222" s="30">
        <v>481</v>
      </c>
      <c r="G222" s="4">
        <v>650</v>
      </c>
      <c r="H222" s="4">
        <v>650</v>
      </c>
      <c r="I222" s="4">
        <f>H222*1.2</f>
        <v>780</v>
      </c>
      <c r="J222" s="22">
        <f t="shared" si="42"/>
        <v>780</v>
      </c>
      <c r="K222" s="4">
        <v>240</v>
      </c>
      <c r="L222" s="4">
        <v>276</v>
      </c>
      <c r="M222" s="5">
        <v>628</v>
      </c>
      <c r="N222" s="4">
        <v>0.7659235668789809</v>
      </c>
      <c r="O222" s="5">
        <v>717</v>
      </c>
      <c r="P222" s="4">
        <f t="shared" si="46"/>
        <v>1.0878661087866108</v>
      </c>
      <c r="Q222" s="5">
        <v>3666</v>
      </c>
      <c r="R222" s="23">
        <f>(F222/M222)/(Q222/10000)</f>
        <v>2.0892623210010393</v>
      </c>
      <c r="S222" s="5">
        <v>0.439</v>
      </c>
      <c r="T222" s="27">
        <v>1.27</v>
      </c>
      <c r="U222" s="5">
        <v>98</v>
      </c>
      <c r="V222" s="4">
        <f t="shared" si="48"/>
        <v>4.908163265306122</v>
      </c>
      <c r="W222" s="5">
        <v>29</v>
      </c>
      <c r="X222" s="4">
        <f t="shared" si="49"/>
        <v>16.586206896551722</v>
      </c>
      <c r="Y222" s="27">
        <v>181</v>
      </c>
      <c r="Z222" s="4">
        <f t="shared" si="50"/>
        <v>4.30939226519337</v>
      </c>
      <c r="AA222" s="27">
        <v>142</v>
      </c>
      <c r="AB222" s="5">
        <v>1991</v>
      </c>
      <c r="AD222" s="5">
        <v>44</v>
      </c>
      <c r="AE222" s="5">
        <v>38</v>
      </c>
      <c r="AF222" s="5">
        <v>56</v>
      </c>
      <c r="AG222" s="5">
        <v>38</v>
      </c>
      <c r="AH222" s="5" t="s">
        <v>180</v>
      </c>
    </row>
    <row r="223" spans="1:35" ht="12.75">
      <c r="A223" s="1" t="s">
        <v>377</v>
      </c>
      <c r="C223" s="1" t="s">
        <v>44</v>
      </c>
      <c r="D223" s="27" t="s">
        <v>588</v>
      </c>
      <c r="E223" s="38" t="s">
        <v>608</v>
      </c>
      <c r="F223" s="30">
        <v>90</v>
      </c>
      <c r="G223" s="4">
        <v>231</v>
      </c>
      <c r="I223" s="4">
        <v>267</v>
      </c>
      <c r="J223" s="22">
        <f t="shared" si="42"/>
        <v>267</v>
      </c>
      <c r="K223" s="4">
        <v>75</v>
      </c>
      <c r="L223" s="4">
        <v>120</v>
      </c>
      <c r="M223" s="5">
        <v>720</v>
      </c>
      <c r="N223" s="4">
        <v>0.125</v>
      </c>
      <c r="O223" s="5">
        <v>783</v>
      </c>
      <c r="P223" s="4">
        <f t="shared" si="46"/>
        <v>0.34099616858237547</v>
      </c>
      <c r="Q223" s="5">
        <v>2924</v>
      </c>
      <c r="R223" s="23">
        <f>(F223/M223)/(Q223/10000)</f>
        <v>0.4274965800273598</v>
      </c>
      <c r="S223" s="5">
        <v>0.421</v>
      </c>
      <c r="T223" s="27">
        <v>0.91</v>
      </c>
      <c r="U223" s="5">
        <v>193</v>
      </c>
      <c r="V223" s="4">
        <f t="shared" si="48"/>
        <v>0.46632124352331605</v>
      </c>
      <c r="W223" s="5">
        <v>24</v>
      </c>
      <c r="X223" s="4">
        <f t="shared" si="49"/>
        <v>3.75</v>
      </c>
      <c r="Y223" s="27">
        <v>121</v>
      </c>
      <c r="Z223" s="4">
        <f t="shared" si="50"/>
        <v>2.206611570247934</v>
      </c>
      <c r="AA223" s="27">
        <v>133</v>
      </c>
      <c r="AB223" s="5">
        <v>1964</v>
      </c>
      <c r="AC223" s="5">
        <v>2200</v>
      </c>
      <c r="AD223" s="5">
        <v>416</v>
      </c>
      <c r="AE223" s="5">
        <v>263</v>
      </c>
      <c r="AF223" s="5">
        <v>336</v>
      </c>
      <c r="AG223" s="5">
        <v>206</v>
      </c>
      <c r="AH223" s="5" t="s">
        <v>224</v>
      </c>
      <c r="AI223" s="1" t="s">
        <v>378</v>
      </c>
    </row>
    <row r="224" spans="1:34" ht="12.75">
      <c r="A224" s="1" t="s">
        <v>379</v>
      </c>
      <c r="C224" s="1" t="s">
        <v>80</v>
      </c>
      <c r="E224" s="38" t="s">
        <v>0</v>
      </c>
      <c r="F224" s="30">
        <v>481</v>
      </c>
      <c r="G224" s="4">
        <v>644</v>
      </c>
      <c r="H224" s="4">
        <v>644</v>
      </c>
      <c r="I224" s="4">
        <f>H224*1.2</f>
        <v>772.8</v>
      </c>
      <c r="J224" s="22">
        <f t="shared" si="42"/>
        <v>772.8</v>
      </c>
      <c r="K224" s="4">
        <v>220</v>
      </c>
      <c r="L224" s="4">
        <v>255</v>
      </c>
      <c r="M224" s="5">
        <v>595</v>
      </c>
      <c r="N224" s="4">
        <v>0.8084033613445378</v>
      </c>
      <c r="O224" s="5">
        <v>549</v>
      </c>
      <c r="P224" s="4">
        <f t="shared" si="46"/>
        <v>1.4076502732240437</v>
      </c>
      <c r="Q224" s="5">
        <v>3476</v>
      </c>
      <c r="R224" s="23">
        <f>(F224/M224)/(Q224/10000)</f>
        <v>2.325671350243204</v>
      </c>
      <c r="S224" s="5">
        <v>0.603</v>
      </c>
      <c r="T224" s="27">
        <v>2.27</v>
      </c>
      <c r="U224" s="5">
        <v>383</v>
      </c>
      <c r="V224" s="4">
        <f t="shared" si="48"/>
        <v>1.2558746736292428</v>
      </c>
      <c r="W224" s="5">
        <v>38</v>
      </c>
      <c r="X224" s="4">
        <f t="shared" si="49"/>
        <v>12.657894736842104</v>
      </c>
      <c r="Y224" s="27">
        <v>304</v>
      </c>
      <c r="Z224" s="4">
        <f t="shared" si="50"/>
        <v>2.5421052631578944</v>
      </c>
      <c r="AA224" s="27">
        <v>134</v>
      </c>
      <c r="AB224" s="5">
        <v>1990</v>
      </c>
      <c r="AD224" s="5">
        <v>55</v>
      </c>
      <c r="AE224" s="5">
        <v>47</v>
      </c>
      <c r="AF224" s="5">
        <v>67</v>
      </c>
      <c r="AG224" s="5">
        <v>43</v>
      </c>
      <c r="AH224" s="5" t="s">
        <v>224</v>
      </c>
    </row>
    <row r="225" spans="1:34" ht="12.75">
      <c r="A225" s="1" t="s">
        <v>380</v>
      </c>
      <c r="C225" s="1" t="s">
        <v>65</v>
      </c>
      <c r="E225" s="38" t="s">
        <v>0</v>
      </c>
      <c r="F225" s="30">
        <v>310</v>
      </c>
      <c r="I225" s="4">
        <v>822</v>
      </c>
      <c r="J225" s="22">
        <f t="shared" si="42"/>
        <v>822</v>
      </c>
      <c r="K225" s="4">
        <v>68</v>
      </c>
      <c r="L225" s="4">
        <v>152</v>
      </c>
      <c r="M225" s="5">
        <v>368</v>
      </c>
      <c r="N225" s="4">
        <v>0.842391304347826</v>
      </c>
      <c r="O225" s="5">
        <v>619</v>
      </c>
      <c r="P225" s="4">
        <f t="shared" si="46"/>
        <v>1.3279483037156705</v>
      </c>
      <c r="R225" s="23"/>
      <c r="U225" s="5">
        <v>3</v>
      </c>
      <c r="V225" s="4">
        <f t="shared" si="48"/>
        <v>103.33333333333333</v>
      </c>
      <c r="W225" s="5">
        <v>14</v>
      </c>
      <c r="X225" s="4">
        <f t="shared" si="49"/>
        <v>22.142857142857142</v>
      </c>
      <c r="Y225" s="5">
        <v>247</v>
      </c>
      <c r="Z225" s="4">
        <f t="shared" si="50"/>
        <v>3.327935222672065</v>
      </c>
      <c r="AB225" s="5">
        <v>1998</v>
      </c>
      <c r="AD225" s="5">
        <v>6</v>
      </c>
      <c r="AE225" s="5">
        <v>6</v>
      </c>
      <c r="AF225" s="5">
        <v>2</v>
      </c>
      <c r="AG225" s="5">
        <v>1</v>
      </c>
      <c r="AH225" s="5" t="s">
        <v>224</v>
      </c>
    </row>
    <row r="226" spans="1:34" ht="12.75">
      <c r="A226" s="1" t="s">
        <v>381</v>
      </c>
      <c r="C226" s="1" t="s">
        <v>56</v>
      </c>
      <c r="E226" s="38" t="s">
        <v>0</v>
      </c>
      <c r="F226" s="21">
        <v>295</v>
      </c>
      <c r="I226" s="4">
        <v>487</v>
      </c>
      <c r="J226" s="22">
        <f t="shared" si="42"/>
        <v>487</v>
      </c>
      <c r="K226" s="4">
        <v>95</v>
      </c>
      <c r="L226" s="4">
        <v>95</v>
      </c>
      <c r="M226" s="5">
        <v>791</v>
      </c>
      <c r="N226" s="4">
        <v>0.3729456384323641</v>
      </c>
      <c r="O226" s="5">
        <v>720</v>
      </c>
      <c r="P226" s="4">
        <f t="shared" si="46"/>
        <v>0.6763888888888889</v>
      </c>
      <c r="Q226" s="5">
        <v>3024</v>
      </c>
      <c r="R226" s="23">
        <f>(F226/M226)/(Q226/10000)</f>
        <v>1.2332858413768655</v>
      </c>
      <c r="U226" s="5">
        <v>24</v>
      </c>
      <c r="V226" s="4">
        <f t="shared" si="48"/>
        <v>12.291666666666666</v>
      </c>
      <c r="W226" s="5">
        <v>17</v>
      </c>
      <c r="X226" s="4">
        <f t="shared" si="49"/>
        <v>17.352941176470587</v>
      </c>
      <c r="Y226" s="5">
        <v>79</v>
      </c>
      <c r="Z226" s="4">
        <f t="shared" si="50"/>
        <v>6.1645569620253164</v>
      </c>
      <c r="AB226" s="5">
        <v>1972</v>
      </c>
      <c r="AD226" s="5">
        <v>228</v>
      </c>
      <c r="AE226" s="5">
        <v>96</v>
      </c>
      <c r="AF226" s="5">
        <v>116</v>
      </c>
      <c r="AG226" s="5">
        <v>59</v>
      </c>
      <c r="AH226" s="5" t="s">
        <v>58</v>
      </c>
    </row>
    <row r="227" spans="1:35" ht="12.75">
      <c r="A227" s="1" t="s">
        <v>382</v>
      </c>
      <c r="C227" s="1" t="s">
        <v>383</v>
      </c>
      <c r="E227" s="38" t="s">
        <v>608</v>
      </c>
      <c r="F227" s="30">
        <v>310</v>
      </c>
      <c r="H227" s="4">
        <v>400</v>
      </c>
      <c r="I227" s="4">
        <v>480</v>
      </c>
      <c r="J227" s="22">
        <f t="shared" si="42"/>
        <v>480</v>
      </c>
      <c r="K227" s="4">
        <v>119</v>
      </c>
      <c r="L227" s="4">
        <v>130</v>
      </c>
      <c r="M227" s="5">
        <v>1260</v>
      </c>
      <c r="N227" s="4">
        <v>0.24603174603174602</v>
      </c>
      <c r="O227" s="5">
        <v>789</v>
      </c>
      <c r="P227" s="4">
        <f t="shared" si="46"/>
        <v>0.6083650190114068</v>
      </c>
      <c r="Q227" s="5">
        <v>5664</v>
      </c>
      <c r="R227" s="23">
        <f>(F227/M227)/(Q227/10000)</f>
        <v>0.4343780826831674</v>
      </c>
      <c r="T227" s="27">
        <v>4.06</v>
      </c>
      <c r="U227" s="5">
        <v>2800</v>
      </c>
      <c r="V227" s="4">
        <f t="shared" si="48"/>
        <v>0.11071428571428571</v>
      </c>
      <c r="W227" s="5">
        <v>250</v>
      </c>
      <c r="X227" s="4">
        <f t="shared" si="49"/>
        <v>1.24</v>
      </c>
      <c r="Y227" s="36">
        <v>2425</v>
      </c>
      <c r="Z227" s="4">
        <f t="shared" si="50"/>
        <v>0.1979381443298969</v>
      </c>
      <c r="AA227" s="27">
        <v>598</v>
      </c>
      <c r="AB227" s="5">
        <v>1971</v>
      </c>
      <c r="AD227" s="5">
        <v>761</v>
      </c>
      <c r="AE227" s="5">
        <v>487</v>
      </c>
      <c r="AF227" s="5">
        <v>708</v>
      </c>
      <c r="AG227" s="5">
        <v>400</v>
      </c>
      <c r="AH227" s="5" t="s">
        <v>140</v>
      </c>
      <c r="AI227" s="1" t="s">
        <v>287</v>
      </c>
    </row>
    <row r="228" spans="1:34" ht="12.75">
      <c r="A228" s="28" t="s">
        <v>384</v>
      </c>
      <c r="B228" s="28"/>
      <c r="C228" s="29" t="s">
        <v>65</v>
      </c>
      <c r="E228" s="38" t="s">
        <v>0</v>
      </c>
      <c r="F228" s="21"/>
      <c r="I228" s="4">
        <v>380</v>
      </c>
      <c r="J228" s="22">
        <f t="shared" si="42"/>
        <v>380</v>
      </c>
      <c r="L228" s="4">
        <v>83</v>
      </c>
      <c r="O228" s="5">
        <v>404</v>
      </c>
      <c r="P228" s="4">
        <f t="shared" si="46"/>
        <v>0.9405940594059405</v>
      </c>
      <c r="R228" s="23"/>
      <c r="T228" s="32"/>
      <c r="V228" s="4"/>
      <c r="X228" s="22"/>
      <c r="Y228" s="27">
        <v>31</v>
      </c>
      <c r="Z228" s="4">
        <f t="shared" si="50"/>
        <v>12.258064516129032</v>
      </c>
      <c r="AA228" s="32"/>
      <c r="AB228" s="5">
        <v>1995</v>
      </c>
      <c r="AD228" s="38"/>
      <c r="AE228" s="38"/>
      <c r="AF228" s="5">
        <v>4</v>
      </c>
      <c r="AG228" s="5">
        <v>1</v>
      </c>
      <c r="AH228" s="5" t="s">
        <v>75</v>
      </c>
    </row>
    <row r="229" spans="1:34" ht="12.75">
      <c r="A229" s="29" t="s">
        <v>385</v>
      </c>
      <c r="B229" s="29"/>
      <c r="C229" s="29" t="s">
        <v>80</v>
      </c>
      <c r="E229" s="38" t="s">
        <v>0</v>
      </c>
      <c r="F229" s="21"/>
      <c r="G229" s="4">
        <v>309</v>
      </c>
      <c r="H229" s="4">
        <v>309</v>
      </c>
      <c r="I229" s="4">
        <v>370.8</v>
      </c>
      <c r="J229" s="22">
        <f t="shared" si="42"/>
        <v>370.8</v>
      </c>
      <c r="L229" s="4">
        <v>85</v>
      </c>
      <c r="O229" s="5">
        <v>551</v>
      </c>
      <c r="P229" s="4">
        <f aca="true" t="shared" si="51" ref="P229:P247">+J229/O229</f>
        <v>0.6729582577132487</v>
      </c>
      <c r="R229" s="23"/>
      <c r="T229" s="35"/>
      <c r="V229" s="4"/>
      <c r="X229" s="22"/>
      <c r="Y229" s="27">
        <v>31</v>
      </c>
      <c r="Z229" s="4">
        <f t="shared" si="50"/>
        <v>11.961290322580645</v>
      </c>
      <c r="AA229" s="35"/>
      <c r="AB229" s="5">
        <v>1957</v>
      </c>
      <c r="AD229" s="38"/>
      <c r="AE229" s="38"/>
      <c r="AF229" s="5">
        <v>122</v>
      </c>
      <c r="AG229" s="5">
        <v>67</v>
      </c>
      <c r="AH229" s="5" t="s">
        <v>83</v>
      </c>
    </row>
    <row r="230" spans="1:35" ht="12.75">
      <c r="A230" s="28" t="s">
        <v>386</v>
      </c>
      <c r="B230" s="28"/>
      <c r="C230" s="29" t="s">
        <v>77</v>
      </c>
      <c r="E230" s="38" t="s">
        <v>608</v>
      </c>
      <c r="F230" s="21"/>
      <c r="G230" s="4">
        <v>315</v>
      </c>
      <c r="I230" s="4">
        <v>350</v>
      </c>
      <c r="J230" s="22">
        <f t="shared" si="42"/>
        <v>350</v>
      </c>
      <c r="L230" s="4">
        <v>91.75</v>
      </c>
      <c r="O230" s="5">
        <v>1423</v>
      </c>
      <c r="P230" s="4">
        <f t="shared" si="51"/>
        <v>0.24595924104005623</v>
      </c>
      <c r="R230" s="23"/>
      <c r="T230" s="32"/>
      <c r="V230" s="4"/>
      <c r="X230" s="22"/>
      <c r="Y230" s="27">
        <v>0</v>
      </c>
      <c r="Z230" s="4" t="s">
        <v>50</v>
      </c>
      <c r="AA230" s="32"/>
      <c r="AB230" s="5">
        <v>2003</v>
      </c>
      <c r="AD230" s="38"/>
      <c r="AE230" s="38"/>
      <c r="AF230" s="5">
        <v>7</v>
      </c>
      <c r="AG230" s="5">
        <v>6</v>
      </c>
      <c r="AH230" s="5" t="s">
        <v>75</v>
      </c>
      <c r="AI230" s="1" t="s">
        <v>387</v>
      </c>
    </row>
    <row r="231" spans="1:34" ht="12.75">
      <c r="A231" s="1" t="s">
        <v>388</v>
      </c>
      <c r="C231" s="1" t="s">
        <v>65</v>
      </c>
      <c r="E231" s="38" t="s">
        <v>0</v>
      </c>
      <c r="F231" s="30">
        <v>246</v>
      </c>
      <c r="I231" s="4">
        <v>337</v>
      </c>
      <c r="J231" s="22">
        <f t="shared" si="42"/>
        <v>337</v>
      </c>
      <c r="K231" s="4">
        <v>95</v>
      </c>
      <c r="M231" s="5">
        <v>475</v>
      </c>
      <c r="N231" s="4">
        <v>0.5178947368421053</v>
      </c>
      <c r="O231" s="5">
        <v>529</v>
      </c>
      <c r="P231" s="4">
        <f t="shared" si="51"/>
        <v>0.6370510396975425</v>
      </c>
      <c r="R231" s="23"/>
      <c r="U231" s="5">
        <v>23</v>
      </c>
      <c r="V231" s="4">
        <f aca="true" t="shared" si="52" ref="V231:V241">+F231/U231</f>
        <v>10.695652173913043</v>
      </c>
      <c r="W231" s="5">
        <v>13</v>
      </c>
      <c r="X231" s="22">
        <f>F231/W231</f>
        <v>18.923076923076923</v>
      </c>
      <c r="Y231" s="5">
        <v>37</v>
      </c>
      <c r="Z231" s="4">
        <f aca="true" t="shared" si="53" ref="Z231:Z244">+J231/Y231</f>
        <v>9.108108108108109</v>
      </c>
      <c r="AB231" s="5">
        <v>1979</v>
      </c>
      <c r="AD231" s="5">
        <v>31</v>
      </c>
      <c r="AE231" s="5">
        <v>28</v>
      </c>
      <c r="AF231" s="5">
        <v>39</v>
      </c>
      <c r="AG231" s="5">
        <v>33</v>
      </c>
      <c r="AH231" s="5" t="s">
        <v>83</v>
      </c>
    </row>
    <row r="232" spans="1:34" ht="12.75">
      <c r="A232" s="1" t="s">
        <v>389</v>
      </c>
      <c r="C232" s="1" t="s">
        <v>56</v>
      </c>
      <c r="E232" s="38" t="s">
        <v>0</v>
      </c>
      <c r="F232" s="30">
        <v>355</v>
      </c>
      <c r="I232" s="4">
        <v>458</v>
      </c>
      <c r="J232" s="22">
        <f t="shared" si="42"/>
        <v>458</v>
      </c>
      <c r="L232" s="4">
        <v>50</v>
      </c>
      <c r="M232" s="5">
        <v>451</v>
      </c>
      <c r="N232" s="4">
        <v>0.7871396895787139</v>
      </c>
      <c r="O232" s="5">
        <v>582</v>
      </c>
      <c r="P232" s="4">
        <f t="shared" si="51"/>
        <v>0.7869415807560137</v>
      </c>
      <c r="Q232" s="5">
        <v>2541</v>
      </c>
      <c r="R232" s="23">
        <f>(F232/M232)/(Q232/10000)</f>
        <v>3.097755567015797</v>
      </c>
      <c r="S232" s="5">
        <v>0.223</v>
      </c>
      <c r="T232" s="27">
        <v>1.07</v>
      </c>
      <c r="U232" s="5">
        <v>119</v>
      </c>
      <c r="V232" s="4">
        <f t="shared" si="52"/>
        <v>2.9831932773109244</v>
      </c>
      <c r="W232" s="5">
        <v>17</v>
      </c>
      <c r="X232" s="4">
        <f aca="true" t="shared" si="54" ref="X232:X241">+F232/W232</f>
        <v>20.88235294117647</v>
      </c>
      <c r="Y232" s="27">
        <v>109</v>
      </c>
      <c r="Z232" s="4">
        <f t="shared" si="53"/>
        <v>4.201834862385321</v>
      </c>
      <c r="AA232" s="27">
        <v>102</v>
      </c>
      <c r="AB232" s="5">
        <v>1986</v>
      </c>
      <c r="AD232" s="5">
        <v>59</v>
      </c>
      <c r="AE232" s="5">
        <v>50</v>
      </c>
      <c r="AF232" s="5">
        <v>64</v>
      </c>
      <c r="AG232" s="5">
        <v>40</v>
      </c>
      <c r="AH232" s="5" t="s">
        <v>110</v>
      </c>
    </row>
    <row r="233" spans="1:35" ht="12.75">
      <c r="A233" s="1" t="s">
        <v>390</v>
      </c>
      <c r="C233" s="1" t="s">
        <v>44</v>
      </c>
      <c r="D233" s="27" t="s">
        <v>44</v>
      </c>
      <c r="E233" s="38" t="s">
        <v>0</v>
      </c>
      <c r="F233" s="30">
        <v>640</v>
      </c>
      <c r="G233" s="4">
        <v>1092</v>
      </c>
      <c r="I233" s="4">
        <v>1264</v>
      </c>
      <c r="J233" s="22">
        <f t="shared" si="42"/>
        <v>1264</v>
      </c>
      <c r="K233" s="4">
        <v>136</v>
      </c>
      <c r="L233" s="4">
        <v>167</v>
      </c>
      <c r="M233" s="5">
        <v>715</v>
      </c>
      <c r="N233" s="4">
        <v>0.8951048951048951</v>
      </c>
      <c r="O233" s="5">
        <v>756</v>
      </c>
      <c r="P233" s="4">
        <f t="shared" si="51"/>
        <v>1.6719576719576719</v>
      </c>
      <c r="R233" s="23"/>
      <c r="U233" s="5">
        <v>247</v>
      </c>
      <c r="V233" s="4">
        <f t="shared" si="52"/>
        <v>2.591093117408907</v>
      </c>
      <c r="W233" s="5">
        <v>31</v>
      </c>
      <c r="X233" s="4">
        <f t="shared" si="54"/>
        <v>20.64516129032258</v>
      </c>
      <c r="Y233" s="5">
        <v>455</v>
      </c>
      <c r="Z233" s="4">
        <f t="shared" si="53"/>
        <v>2.778021978021978</v>
      </c>
      <c r="AB233" s="5">
        <v>1970</v>
      </c>
      <c r="AD233" s="5">
        <v>66</v>
      </c>
      <c r="AE233" s="5">
        <v>47</v>
      </c>
      <c r="AF233" s="5">
        <v>80</v>
      </c>
      <c r="AG233" s="5">
        <v>51</v>
      </c>
      <c r="AH233" s="5" t="s">
        <v>140</v>
      </c>
      <c r="AI233" s="1" t="s">
        <v>46</v>
      </c>
    </row>
    <row r="234" spans="1:34" ht="12.75">
      <c r="A234" s="1" t="s">
        <v>391</v>
      </c>
      <c r="C234" s="1" t="s">
        <v>392</v>
      </c>
      <c r="E234" s="38" t="s">
        <v>608</v>
      </c>
      <c r="F234" s="30">
        <v>133</v>
      </c>
      <c r="I234" s="4">
        <v>160</v>
      </c>
      <c r="J234" s="22">
        <f t="shared" si="42"/>
        <v>160</v>
      </c>
      <c r="K234" s="4">
        <v>54</v>
      </c>
      <c r="L234" s="4">
        <v>55</v>
      </c>
      <c r="M234" s="5">
        <v>406</v>
      </c>
      <c r="N234" s="4">
        <v>0.3275862068965517</v>
      </c>
      <c r="O234" s="5">
        <v>450</v>
      </c>
      <c r="P234" s="4">
        <f t="shared" si="51"/>
        <v>0.35555555555555557</v>
      </c>
      <c r="Q234" s="5">
        <v>3182</v>
      </c>
      <c r="R234" s="23">
        <f>(F234/M234)/(Q234/10000)</f>
        <v>1.0294978217993456</v>
      </c>
      <c r="S234" s="5">
        <v>0.605</v>
      </c>
      <c r="T234" s="27">
        <v>1.08</v>
      </c>
      <c r="U234" s="5">
        <v>292</v>
      </c>
      <c r="V234" s="4">
        <f t="shared" si="52"/>
        <v>0.4554794520547945</v>
      </c>
      <c r="W234" s="5">
        <v>26</v>
      </c>
      <c r="X234" s="4">
        <f t="shared" si="54"/>
        <v>5.115384615384615</v>
      </c>
      <c r="Y234" s="27">
        <v>105</v>
      </c>
      <c r="Z234" s="4">
        <f t="shared" si="53"/>
        <v>1.5238095238095237</v>
      </c>
      <c r="AA234" s="27">
        <v>97</v>
      </c>
      <c r="AB234" s="5">
        <v>1967</v>
      </c>
      <c r="AC234" s="5">
        <v>1375</v>
      </c>
      <c r="AD234" s="5">
        <v>139</v>
      </c>
      <c r="AE234" s="5">
        <v>95</v>
      </c>
      <c r="AF234" s="5">
        <v>148</v>
      </c>
      <c r="AG234" s="5">
        <v>98</v>
      </c>
      <c r="AH234" s="5" t="s">
        <v>60</v>
      </c>
    </row>
    <row r="235" spans="1:34" ht="12.75">
      <c r="A235" s="1" t="s">
        <v>393</v>
      </c>
      <c r="C235" s="1" t="s">
        <v>56</v>
      </c>
      <c r="E235" s="38" t="s">
        <v>0</v>
      </c>
      <c r="F235" s="30">
        <v>640</v>
      </c>
      <c r="I235" s="4">
        <v>916</v>
      </c>
      <c r="J235" s="22">
        <f t="shared" si="42"/>
        <v>916</v>
      </c>
      <c r="L235" s="4">
        <v>95</v>
      </c>
      <c r="M235" s="5">
        <v>1058</v>
      </c>
      <c r="N235" s="4">
        <v>0.6049149338374291</v>
      </c>
      <c r="O235" s="5">
        <v>1208</v>
      </c>
      <c r="P235" s="4">
        <f t="shared" si="51"/>
        <v>0.7582781456953642</v>
      </c>
      <c r="Q235" s="5">
        <v>2666</v>
      </c>
      <c r="R235" s="23">
        <f>(F235/M235)/(Q235/10000)</f>
        <v>2.2689982514532225</v>
      </c>
      <c r="S235" s="5">
        <v>0.88</v>
      </c>
      <c r="T235" s="27">
        <v>1.87</v>
      </c>
      <c r="U235" s="5">
        <v>787</v>
      </c>
      <c r="V235" s="4">
        <f t="shared" si="52"/>
        <v>0.8132147395171537</v>
      </c>
      <c r="W235" s="5">
        <v>73</v>
      </c>
      <c r="X235" s="4">
        <f t="shared" si="54"/>
        <v>8.767123287671232</v>
      </c>
      <c r="Y235" s="27">
        <v>431</v>
      </c>
      <c r="Z235" s="4">
        <f t="shared" si="53"/>
        <v>2.125290023201856</v>
      </c>
      <c r="AA235" s="27">
        <v>231</v>
      </c>
      <c r="AB235" s="5">
        <v>1974</v>
      </c>
      <c r="AC235" s="5">
        <v>1100</v>
      </c>
      <c r="AD235" s="5">
        <v>303</v>
      </c>
      <c r="AE235" s="5">
        <v>230</v>
      </c>
      <c r="AF235" s="5">
        <v>319</v>
      </c>
      <c r="AG235" s="5">
        <v>197</v>
      </c>
      <c r="AH235" s="5" t="s">
        <v>63</v>
      </c>
    </row>
    <row r="236" spans="1:34" ht="12.75">
      <c r="A236" s="1" t="s">
        <v>394</v>
      </c>
      <c r="C236" s="1" t="s">
        <v>395</v>
      </c>
      <c r="E236" s="38" t="s">
        <v>0</v>
      </c>
      <c r="F236" s="21">
        <v>475</v>
      </c>
      <c r="G236" s="4">
        <v>743</v>
      </c>
      <c r="H236" s="4">
        <v>743</v>
      </c>
      <c r="I236" s="4">
        <f>H236*1.2</f>
        <v>891.6</v>
      </c>
      <c r="J236" s="22">
        <f t="shared" si="42"/>
        <v>891.6</v>
      </c>
      <c r="K236" s="4">
        <v>475</v>
      </c>
      <c r="M236" s="5">
        <v>1138</v>
      </c>
      <c r="N236" s="4">
        <v>0.4173989455184534</v>
      </c>
      <c r="O236" s="5">
        <v>1161</v>
      </c>
      <c r="P236" s="4">
        <f t="shared" si="51"/>
        <v>0.7679586563307493</v>
      </c>
      <c r="Q236" s="5">
        <v>3088</v>
      </c>
      <c r="R236" s="23">
        <f>(F236/M236)/(Q236/10000)</f>
        <v>1.3516805230519864</v>
      </c>
      <c r="T236" s="27">
        <v>0.79</v>
      </c>
      <c r="U236" s="5">
        <v>134</v>
      </c>
      <c r="V236" s="4">
        <f t="shared" si="52"/>
        <v>3.544776119402985</v>
      </c>
      <c r="W236" s="5">
        <v>40</v>
      </c>
      <c r="X236" s="4">
        <f t="shared" si="54"/>
        <v>11.875</v>
      </c>
      <c r="Y236" s="27">
        <v>173</v>
      </c>
      <c r="Z236" s="4">
        <f t="shared" si="53"/>
        <v>5.153757225433526</v>
      </c>
      <c r="AA236" s="27">
        <v>220</v>
      </c>
      <c r="AB236" s="5">
        <v>1967</v>
      </c>
      <c r="AD236" s="5">
        <v>302</v>
      </c>
      <c r="AE236" s="5">
        <v>135</v>
      </c>
      <c r="AF236" s="5">
        <v>152</v>
      </c>
      <c r="AG236" s="5">
        <v>103</v>
      </c>
      <c r="AH236" s="5" t="s">
        <v>244</v>
      </c>
    </row>
    <row r="237" spans="1:35" ht="12.75">
      <c r="A237" s="1" t="s">
        <v>396</v>
      </c>
      <c r="C237" s="1" t="s">
        <v>44</v>
      </c>
      <c r="D237" s="27" t="s">
        <v>44</v>
      </c>
      <c r="E237" s="38" t="s">
        <v>0</v>
      </c>
      <c r="F237" s="30">
        <v>270</v>
      </c>
      <c r="G237" s="4">
        <v>386</v>
      </c>
      <c r="I237" s="4">
        <v>447</v>
      </c>
      <c r="J237" s="22">
        <f t="shared" si="42"/>
        <v>447</v>
      </c>
      <c r="K237" s="4">
        <v>270</v>
      </c>
      <c r="L237" s="4">
        <v>41</v>
      </c>
      <c r="M237" s="5">
        <v>618</v>
      </c>
      <c r="N237" s="4">
        <v>0.4368932038834951</v>
      </c>
      <c r="O237" s="5">
        <v>562</v>
      </c>
      <c r="P237" s="4">
        <f t="shared" si="51"/>
        <v>0.7953736654804271</v>
      </c>
      <c r="Q237" s="5">
        <v>2760</v>
      </c>
      <c r="R237" s="23">
        <f>(F237/M237)/(Q237/10000)</f>
        <v>1.5829463908822285</v>
      </c>
      <c r="S237" s="5">
        <v>0.654</v>
      </c>
      <c r="U237" s="5">
        <v>254</v>
      </c>
      <c r="V237" s="4">
        <f t="shared" si="52"/>
        <v>1.062992125984252</v>
      </c>
      <c r="W237" s="5">
        <v>34</v>
      </c>
      <c r="X237" s="4">
        <f t="shared" si="54"/>
        <v>7.9411764705882355</v>
      </c>
      <c r="Y237" s="5">
        <v>191</v>
      </c>
      <c r="Z237" s="4">
        <f t="shared" si="53"/>
        <v>2.3403141361256545</v>
      </c>
      <c r="AB237" s="5">
        <v>1948</v>
      </c>
      <c r="AC237" s="5">
        <v>3500</v>
      </c>
      <c r="AD237" s="5">
        <v>310</v>
      </c>
      <c r="AE237" s="5">
        <v>186</v>
      </c>
      <c r="AF237" s="5">
        <v>308</v>
      </c>
      <c r="AG237" s="5">
        <v>154</v>
      </c>
      <c r="AH237" s="5" t="s">
        <v>75</v>
      </c>
      <c r="AI237" s="1" t="s">
        <v>46</v>
      </c>
    </row>
    <row r="238" spans="1:34" ht="12.75">
      <c r="A238" s="1" t="s">
        <v>397</v>
      </c>
      <c r="C238" s="1" t="s">
        <v>65</v>
      </c>
      <c r="E238" s="38" t="s">
        <v>0</v>
      </c>
      <c r="F238" s="30">
        <v>165</v>
      </c>
      <c r="I238" s="4">
        <v>276</v>
      </c>
      <c r="J238" s="22">
        <f t="shared" si="42"/>
        <v>276</v>
      </c>
      <c r="K238" s="4">
        <v>48</v>
      </c>
      <c r="L238" s="4">
        <v>69</v>
      </c>
      <c r="M238" s="5">
        <v>515</v>
      </c>
      <c r="N238" s="4">
        <v>0.32038834951456313</v>
      </c>
      <c r="O238" s="5">
        <v>552</v>
      </c>
      <c r="P238" s="4">
        <f t="shared" si="51"/>
        <v>0.5</v>
      </c>
      <c r="Q238" s="5">
        <v>3430</v>
      </c>
      <c r="R238" s="23">
        <f>(F238/M238)/(Q238/10000)</f>
        <v>0.9340768207421665</v>
      </c>
      <c r="S238" s="5">
        <v>0.256</v>
      </c>
      <c r="T238" s="27">
        <v>0.24</v>
      </c>
      <c r="U238" s="5">
        <v>147</v>
      </c>
      <c r="V238" s="4">
        <f t="shared" si="52"/>
        <v>1.1224489795918366</v>
      </c>
      <c r="W238" s="5">
        <v>100</v>
      </c>
      <c r="X238" s="4">
        <f t="shared" si="54"/>
        <v>1.65</v>
      </c>
      <c r="Y238" s="27">
        <v>25</v>
      </c>
      <c r="Z238" s="4">
        <f t="shared" si="53"/>
        <v>11.04</v>
      </c>
      <c r="AA238" s="27">
        <v>103</v>
      </c>
      <c r="AB238" s="5">
        <v>1960</v>
      </c>
      <c r="AC238" s="5">
        <v>2000</v>
      </c>
      <c r="AD238" s="5">
        <v>678</v>
      </c>
      <c r="AE238" s="5">
        <v>479</v>
      </c>
      <c r="AF238" s="5">
        <v>644</v>
      </c>
      <c r="AG238" s="5">
        <v>409</v>
      </c>
      <c r="AH238" s="5" t="s">
        <v>340</v>
      </c>
    </row>
    <row r="239" spans="1:35" ht="12.75">
      <c r="A239" s="1" t="s">
        <v>398</v>
      </c>
      <c r="C239" s="1" t="s">
        <v>44</v>
      </c>
      <c r="D239" s="27" t="s">
        <v>606</v>
      </c>
      <c r="E239" s="38" t="s">
        <v>0</v>
      </c>
      <c r="F239" s="30">
        <v>197</v>
      </c>
      <c r="G239" s="4">
        <v>322</v>
      </c>
      <c r="I239" s="4">
        <v>373</v>
      </c>
      <c r="J239" s="22">
        <f t="shared" si="42"/>
        <v>373</v>
      </c>
      <c r="K239" s="4">
        <v>197</v>
      </c>
      <c r="L239" s="4">
        <v>81</v>
      </c>
      <c r="M239" s="5">
        <v>901</v>
      </c>
      <c r="N239" s="4">
        <v>0.21864594894561598</v>
      </c>
      <c r="O239" s="5">
        <v>888</v>
      </c>
      <c r="P239" s="4">
        <f t="shared" si="51"/>
        <v>0.42004504504504503</v>
      </c>
      <c r="R239" s="23"/>
      <c r="U239" s="5">
        <v>37</v>
      </c>
      <c r="V239" s="4">
        <f t="shared" si="52"/>
        <v>5.324324324324325</v>
      </c>
      <c r="W239" s="5">
        <v>5</v>
      </c>
      <c r="X239" s="4">
        <f t="shared" si="54"/>
        <v>39.4</v>
      </c>
      <c r="Y239" s="5">
        <v>45</v>
      </c>
      <c r="Z239" s="4">
        <f t="shared" si="53"/>
        <v>8.28888888888889</v>
      </c>
      <c r="AB239" s="5">
        <v>1987</v>
      </c>
      <c r="AD239" s="5">
        <v>9</v>
      </c>
      <c r="AE239" s="5">
        <v>9</v>
      </c>
      <c r="AF239" s="5">
        <v>9</v>
      </c>
      <c r="AG239" s="5">
        <v>6</v>
      </c>
      <c r="AH239" s="5" t="s">
        <v>340</v>
      </c>
      <c r="AI239" s="1" t="s">
        <v>46</v>
      </c>
    </row>
    <row r="240" spans="1:34" ht="12.75">
      <c r="A240" s="1" t="s">
        <v>399</v>
      </c>
      <c r="C240" s="1" t="s">
        <v>56</v>
      </c>
      <c r="E240" s="38" t="s">
        <v>0</v>
      </c>
      <c r="F240" s="30">
        <v>344</v>
      </c>
      <c r="I240" s="4">
        <v>447</v>
      </c>
      <c r="J240" s="22">
        <f t="shared" si="42"/>
        <v>447</v>
      </c>
      <c r="K240" s="4">
        <v>50</v>
      </c>
      <c r="L240" s="4">
        <v>50</v>
      </c>
      <c r="M240" s="5">
        <v>609</v>
      </c>
      <c r="N240" s="4">
        <v>0.5648604269293924</v>
      </c>
      <c r="O240" s="5">
        <v>752</v>
      </c>
      <c r="P240" s="4">
        <f t="shared" si="51"/>
        <v>0.5944148936170213</v>
      </c>
      <c r="Q240" s="5">
        <v>2967</v>
      </c>
      <c r="R240" s="23">
        <f>(F240/M240)/(Q240/10000)</f>
        <v>1.9038099997620235</v>
      </c>
      <c r="U240" s="5">
        <v>24</v>
      </c>
      <c r="V240" s="4">
        <f t="shared" si="52"/>
        <v>14.333333333333334</v>
      </c>
      <c r="W240" s="5">
        <v>20</v>
      </c>
      <c r="X240" s="4">
        <f t="shared" si="54"/>
        <v>17.2</v>
      </c>
      <c r="Y240" s="5">
        <v>304</v>
      </c>
      <c r="Z240" s="4">
        <f t="shared" si="53"/>
        <v>1.4703947368421053</v>
      </c>
      <c r="AB240" s="5">
        <v>1994</v>
      </c>
      <c r="AD240" s="5">
        <v>16</v>
      </c>
      <c r="AE240" s="5">
        <v>15</v>
      </c>
      <c r="AF240" s="5">
        <v>22</v>
      </c>
      <c r="AG240" s="5">
        <v>15</v>
      </c>
      <c r="AH240" s="5" t="s">
        <v>340</v>
      </c>
    </row>
    <row r="241" spans="1:34" ht="12.75">
      <c r="A241" s="1" t="s">
        <v>400</v>
      </c>
      <c r="C241" s="1" t="s">
        <v>339</v>
      </c>
      <c r="E241" s="38" t="s">
        <v>608</v>
      </c>
      <c r="F241" s="30">
        <v>95</v>
      </c>
      <c r="G241" s="4">
        <v>198</v>
      </c>
      <c r="I241" s="4">
        <v>212</v>
      </c>
      <c r="J241" s="22">
        <f t="shared" si="42"/>
        <v>212</v>
      </c>
      <c r="K241" s="4">
        <v>45</v>
      </c>
      <c r="L241" s="4">
        <v>72</v>
      </c>
      <c r="M241" s="5">
        <v>580</v>
      </c>
      <c r="N241" s="4">
        <v>0.16379310344827586</v>
      </c>
      <c r="O241" s="5">
        <v>604</v>
      </c>
      <c r="P241" s="4">
        <f t="shared" si="51"/>
        <v>0.3509933774834437</v>
      </c>
      <c r="Q241" s="5">
        <v>3672</v>
      </c>
      <c r="R241" s="23">
        <f>(F241/M241)/(Q241/10000)</f>
        <v>0.44605964991360525</v>
      </c>
      <c r="S241" s="5">
        <v>1.636</v>
      </c>
      <c r="T241" s="27">
        <v>2.16</v>
      </c>
      <c r="U241" s="5">
        <v>730</v>
      </c>
      <c r="V241" s="4">
        <f t="shared" si="52"/>
        <v>0.13013698630136986</v>
      </c>
      <c r="W241" s="5">
        <v>126</v>
      </c>
      <c r="X241" s="4">
        <f t="shared" si="54"/>
        <v>0.753968253968254</v>
      </c>
      <c r="Y241" s="27">
        <v>448</v>
      </c>
      <c r="Z241" s="4">
        <f t="shared" si="53"/>
        <v>0.4732142857142857</v>
      </c>
      <c r="AA241" s="27">
        <v>207</v>
      </c>
      <c r="AB241" s="5">
        <v>1925</v>
      </c>
      <c r="AC241" s="5">
        <v>2600</v>
      </c>
      <c r="AD241" s="5">
        <v>639</v>
      </c>
      <c r="AE241" s="5">
        <v>437</v>
      </c>
      <c r="AF241" s="5">
        <v>583</v>
      </c>
      <c r="AG241" s="5">
        <v>378</v>
      </c>
      <c r="AH241" s="5" t="s">
        <v>63</v>
      </c>
    </row>
    <row r="242" spans="1:34" ht="12.75">
      <c r="A242" s="28" t="s">
        <v>401</v>
      </c>
      <c r="B242" s="28"/>
      <c r="C242" s="29" t="s">
        <v>65</v>
      </c>
      <c r="E242" s="38" t="s">
        <v>0</v>
      </c>
      <c r="F242" s="30"/>
      <c r="I242" s="4">
        <v>263</v>
      </c>
      <c r="J242" s="22">
        <f t="shared" si="42"/>
        <v>263</v>
      </c>
      <c r="L242" s="4">
        <v>85</v>
      </c>
      <c r="O242" s="5">
        <v>359</v>
      </c>
      <c r="P242" s="4">
        <f t="shared" si="51"/>
        <v>0.7325905292479109</v>
      </c>
      <c r="R242" s="23"/>
      <c r="T242" s="32"/>
      <c r="V242" s="4"/>
      <c r="X242" s="4"/>
      <c r="Y242" s="27">
        <v>127</v>
      </c>
      <c r="Z242" s="4">
        <f t="shared" si="53"/>
        <v>2.0708661417322833</v>
      </c>
      <c r="AA242" s="32"/>
      <c r="AB242" s="5">
        <v>1986</v>
      </c>
      <c r="AD242" s="38"/>
      <c r="AE242" s="38"/>
      <c r="AF242" s="5">
        <v>2</v>
      </c>
      <c r="AG242" s="5">
        <v>0</v>
      </c>
      <c r="AH242" s="5" t="s">
        <v>60</v>
      </c>
    </row>
    <row r="243" spans="1:35" ht="12.75">
      <c r="A243" s="1" t="s">
        <v>402</v>
      </c>
      <c r="C243" s="1" t="s">
        <v>142</v>
      </c>
      <c r="E243" s="38" t="s">
        <v>608</v>
      </c>
      <c r="F243" s="30">
        <v>170</v>
      </c>
      <c r="G243" s="4">
        <v>252</v>
      </c>
      <c r="H243" s="4">
        <v>260</v>
      </c>
      <c r="I243" s="4">
        <v>290</v>
      </c>
      <c r="J243" s="22">
        <f t="shared" si="42"/>
        <v>290</v>
      </c>
      <c r="K243" s="4">
        <v>85</v>
      </c>
      <c r="L243" s="4">
        <v>114</v>
      </c>
      <c r="M243" s="5">
        <v>640</v>
      </c>
      <c r="N243" s="4">
        <v>0.265625</v>
      </c>
      <c r="O243" s="5">
        <v>782</v>
      </c>
      <c r="P243" s="4">
        <f t="shared" si="51"/>
        <v>0.37084398976982097</v>
      </c>
      <c r="R243" s="23"/>
      <c r="T243" s="27">
        <v>1.38</v>
      </c>
      <c r="U243" s="5">
        <v>29</v>
      </c>
      <c r="V243" s="4">
        <f aca="true" t="shared" si="55" ref="V243:V252">+F243/U243</f>
        <v>5.862068965517241</v>
      </c>
      <c r="W243" s="5">
        <v>29</v>
      </c>
      <c r="X243" s="4">
        <f>+F243/W243</f>
        <v>5.862068965517241</v>
      </c>
      <c r="Y243" s="27">
        <v>170</v>
      </c>
      <c r="Z243" s="4">
        <f t="shared" si="53"/>
        <v>1.7058823529411764</v>
      </c>
      <c r="AA243" s="27">
        <v>123</v>
      </c>
      <c r="AB243" s="5">
        <v>1996</v>
      </c>
      <c r="AD243" s="5">
        <v>37</v>
      </c>
      <c r="AE243" s="5">
        <v>37</v>
      </c>
      <c r="AF243" s="5">
        <v>17</v>
      </c>
      <c r="AG243" s="5">
        <v>10</v>
      </c>
      <c r="AH243" s="5" t="s">
        <v>235</v>
      </c>
      <c r="AI243" s="41"/>
    </row>
    <row r="244" spans="1:35" ht="12.75">
      <c r="A244" s="1" t="s">
        <v>119</v>
      </c>
      <c r="C244" s="1" t="s">
        <v>403</v>
      </c>
      <c r="E244" s="38" t="s">
        <v>608</v>
      </c>
      <c r="F244" s="30">
        <v>334</v>
      </c>
      <c r="G244" s="4">
        <v>536</v>
      </c>
      <c r="I244" s="4">
        <v>536</v>
      </c>
      <c r="J244" s="22">
        <f aca="true" t="shared" si="56" ref="J244:J254">MAX(G244:I244)</f>
        <v>536</v>
      </c>
      <c r="K244" s="4">
        <v>143</v>
      </c>
      <c r="L244" s="4">
        <v>115</v>
      </c>
      <c r="M244" s="5">
        <v>1175</v>
      </c>
      <c r="N244" s="4">
        <v>0.28425531914893615</v>
      </c>
      <c r="O244" s="5">
        <v>1770</v>
      </c>
      <c r="P244" s="4">
        <f t="shared" si="51"/>
        <v>0.30282485875706217</v>
      </c>
      <c r="Q244" s="5">
        <v>4232</v>
      </c>
      <c r="R244" s="23">
        <f>(F244/M244)/(Q244/10000)</f>
        <v>0.6716808108434219</v>
      </c>
      <c r="T244" s="27">
        <v>3.01</v>
      </c>
      <c r="U244" s="5">
        <v>2022</v>
      </c>
      <c r="V244" s="4">
        <f t="shared" si="55"/>
        <v>0.1651829871414441</v>
      </c>
      <c r="W244" s="5">
        <v>262</v>
      </c>
      <c r="X244" s="4">
        <f>+F244/W244</f>
        <v>1.2748091603053435</v>
      </c>
      <c r="Y244" s="36">
        <v>1767</v>
      </c>
      <c r="Z244" s="4">
        <f t="shared" si="53"/>
        <v>0.30333899264289754</v>
      </c>
      <c r="AA244" s="27">
        <v>587</v>
      </c>
      <c r="AB244" s="5">
        <v>1954</v>
      </c>
      <c r="AC244" s="5">
        <v>10000</v>
      </c>
      <c r="AD244" s="5">
        <v>804</v>
      </c>
      <c r="AE244" s="5">
        <v>558</v>
      </c>
      <c r="AF244" s="5">
        <v>718</v>
      </c>
      <c r="AG244" s="5">
        <v>488</v>
      </c>
      <c r="AH244" s="5" t="s">
        <v>119</v>
      </c>
      <c r="AI244" s="1" t="s">
        <v>404</v>
      </c>
    </row>
    <row r="245" spans="1:34" ht="12.75">
      <c r="A245" s="1" t="s">
        <v>405</v>
      </c>
      <c r="C245" s="1" t="s">
        <v>230</v>
      </c>
      <c r="E245" s="38" t="s">
        <v>0</v>
      </c>
      <c r="F245" s="30">
        <v>905</v>
      </c>
      <c r="H245" s="4">
        <v>1285</v>
      </c>
      <c r="J245" s="22">
        <f t="shared" si="56"/>
        <v>1285</v>
      </c>
      <c r="K245" s="4">
        <v>265</v>
      </c>
      <c r="L245" s="4">
        <v>370</v>
      </c>
      <c r="M245" s="5">
        <v>292</v>
      </c>
      <c r="N245" s="4">
        <v>3.0993150684931505</v>
      </c>
      <c r="O245" s="5">
        <v>582</v>
      </c>
      <c r="P245" s="4">
        <f t="shared" si="51"/>
        <v>2.2079037800687287</v>
      </c>
      <c r="Q245" s="5">
        <v>4472</v>
      </c>
      <c r="R245" s="23">
        <f>(F245/M245)/(Q245/10000)</f>
        <v>6.930489866934594</v>
      </c>
      <c r="T245" s="27">
        <v>0</v>
      </c>
      <c r="U245" s="5">
        <v>37</v>
      </c>
      <c r="V245" s="4">
        <f t="shared" si="55"/>
        <v>24.45945945945946</v>
      </c>
      <c r="W245" s="5">
        <v>0</v>
      </c>
      <c r="Y245" s="27">
        <v>0</v>
      </c>
      <c r="Z245" s="4" t="s">
        <v>50</v>
      </c>
      <c r="AA245" s="27">
        <v>0</v>
      </c>
      <c r="AB245" s="5">
        <v>1980</v>
      </c>
      <c r="AC245" s="5">
        <v>950</v>
      </c>
      <c r="AD245" s="5">
        <v>79</v>
      </c>
      <c r="AE245" s="5">
        <v>62</v>
      </c>
      <c r="AF245" s="5">
        <v>100</v>
      </c>
      <c r="AG245" s="5">
        <v>56</v>
      </c>
      <c r="AH245" s="5" t="s">
        <v>119</v>
      </c>
    </row>
    <row r="246" spans="1:35" ht="12.75">
      <c r="A246" s="1" t="s">
        <v>406</v>
      </c>
      <c r="C246" s="1" t="s">
        <v>44</v>
      </c>
      <c r="D246" s="27" t="s">
        <v>606</v>
      </c>
      <c r="E246" s="38" t="s">
        <v>0</v>
      </c>
      <c r="F246" s="30">
        <v>336</v>
      </c>
      <c r="G246" s="4">
        <v>489</v>
      </c>
      <c r="I246" s="4">
        <v>567</v>
      </c>
      <c r="J246" s="22">
        <f t="shared" si="56"/>
        <v>567</v>
      </c>
      <c r="K246" s="4">
        <v>197</v>
      </c>
      <c r="L246" s="4">
        <v>96</v>
      </c>
      <c r="M246" s="5">
        <v>618</v>
      </c>
      <c r="N246" s="4">
        <v>0.5436893203883495</v>
      </c>
      <c r="O246" s="5">
        <v>800</v>
      </c>
      <c r="P246" s="4">
        <f t="shared" si="51"/>
        <v>0.70875</v>
      </c>
      <c r="Q246" s="5">
        <v>2772</v>
      </c>
      <c r="R246" s="23">
        <f>(F246/M246)/(Q246/10000)</f>
        <v>1.9613611846621555</v>
      </c>
      <c r="S246" s="5">
        <v>0.215</v>
      </c>
      <c r="T246" s="27">
        <v>3.86</v>
      </c>
      <c r="U246" s="5">
        <v>140</v>
      </c>
      <c r="V246" s="4">
        <f t="shared" si="55"/>
        <v>2.4</v>
      </c>
      <c r="W246" s="5">
        <v>14</v>
      </c>
      <c r="X246" s="4">
        <f aca="true" t="shared" si="57" ref="X246:X251">+F246/W246</f>
        <v>24</v>
      </c>
      <c r="Y246" s="27">
        <v>27</v>
      </c>
      <c r="Z246" s="4">
        <f>+J246/Y246</f>
        <v>21</v>
      </c>
      <c r="AA246" s="27">
        <v>7</v>
      </c>
      <c r="AB246" s="5">
        <v>1930</v>
      </c>
      <c r="AD246" s="5">
        <v>57</v>
      </c>
      <c r="AE246" s="5">
        <v>57</v>
      </c>
      <c r="AF246" s="5">
        <v>91</v>
      </c>
      <c r="AG246" s="5">
        <v>66</v>
      </c>
      <c r="AH246" s="5" t="s">
        <v>75</v>
      </c>
      <c r="AI246" s="1" t="s">
        <v>46</v>
      </c>
    </row>
    <row r="247" spans="1:34" ht="12.75">
      <c r="A247" s="1" t="s">
        <v>407</v>
      </c>
      <c r="C247" s="1" t="s">
        <v>408</v>
      </c>
      <c r="E247" s="38" t="s">
        <v>608</v>
      </c>
      <c r="F247" s="30">
        <v>150</v>
      </c>
      <c r="H247" s="4">
        <v>429</v>
      </c>
      <c r="J247" s="22">
        <f t="shared" si="56"/>
        <v>429</v>
      </c>
      <c r="K247" s="4">
        <v>50</v>
      </c>
      <c r="L247" s="4">
        <v>143</v>
      </c>
      <c r="M247" s="5">
        <v>320</v>
      </c>
      <c r="N247" s="4">
        <v>0.46875</v>
      </c>
      <c r="O247" s="5">
        <v>380</v>
      </c>
      <c r="P247" s="4">
        <f t="shared" si="51"/>
        <v>1.1289473684210527</v>
      </c>
      <c r="R247" s="23"/>
      <c r="U247" s="5">
        <v>100</v>
      </c>
      <c r="V247" s="4">
        <f t="shared" si="55"/>
        <v>1.5</v>
      </c>
      <c r="W247" s="5">
        <v>7</v>
      </c>
      <c r="X247" s="4">
        <f t="shared" si="57"/>
        <v>21.428571428571427</v>
      </c>
      <c r="Y247" s="5">
        <v>69</v>
      </c>
      <c r="Z247" s="4">
        <f>+J247/Y247</f>
        <v>6.217391304347826</v>
      </c>
      <c r="AB247" s="5">
        <v>1984</v>
      </c>
      <c r="AC247" s="5">
        <v>1000</v>
      </c>
      <c r="AD247" s="5">
        <v>20</v>
      </c>
      <c r="AE247" s="5">
        <v>8</v>
      </c>
      <c r="AF247" s="5">
        <v>27</v>
      </c>
      <c r="AG247" s="5">
        <v>11</v>
      </c>
      <c r="AH247" s="5" t="s">
        <v>70</v>
      </c>
    </row>
    <row r="248" spans="1:35" ht="12.75">
      <c r="A248" s="1" t="s">
        <v>411</v>
      </c>
      <c r="C248" s="1" t="s">
        <v>44</v>
      </c>
      <c r="D248" s="27" t="s">
        <v>44</v>
      </c>
      <c r="E248" s="38" t="s">
        <v>0</v>
      </c>
      <c r="F248" s="30">
        <v>297</v>
      </c>
      <c r="G248" s="4">
        <v>649</v>
      </c>
      <c r="I248" s="4">
        <v>751</v>
      </c>
      <c r="J248" s="22">
        <f t="shared" si="56"/>
        <v>751</v>
      </c>
      <c r="K248" s="4">
        <v>109</v>
      </c>
      <c r="L248" s="4">
        <v>135</v>
      </c>
      <c r="M248" s="5">
        <v>412</v>
      </c>
      <c r="N248" s="4">
        <v>0.720873786407767</v>
      </c>
      <c r="O248" s="5">
        <v>524</v>
      </c>
      <c r="P248" s="4">
        <f aca="true" t="shared" si="58" ref="P248:P279">+J248/O248</f>
        <v>1.433206106870229</v>
      </c>
      <c r="R248" s="23"/>
      <c r="T248" s="27">
        <v>2.51</v>
      </c>
      <c r="U248" s="5">
        <v>33</v>
      </c>
      <c r="V248" s="4">
        <f t="shared" si="55"/>
        <v>9</v>
      </c>
      <c r="W248" s="5">
        <v>79</v>
      </c>
      <c r="X248" s="4">
        <f t="shared" si="57"/>
        <v>3.759493670886076</v>
      </c>
      <c r="Y248" s="27">
        <v>279</v>
      </c>
      <c r="Z248" s="4">
        <f aca="true" t="shared" si="59" ref="Z248:Z254">+J248/Y248</f>
        <v>2.6917562724014337</v>
      </c>
      <c r="AA248" s="27">
        <v>111</v>
      </c>
      <c r="AB248" s="5">
        <v>1991</v>
      </c>
      <c r="AD248" s="5">
        <v>27</v>
      </c>
      <c r="AE248" s="5">
        <v>24</v>
      </c>
      <c r="AF248" s="5">
        <v>39</v>
      </c>
      <c r="AG248" s="5">
        <v>30</v>
      </c>
      <c r="AH248" s="5" t="s">
        <v>66</v>
      </c>
      <c r="AI248" s="1" t="s">
        <v>46</v>
      </c>
    </row>
    <row r="249" spans="1:34" ht="12.75">
      <c r="A249" s="1" t="s">
        <v>412</v>
      </c>
      <c r="C249" s="1" t="s">
        <v>56</v>
      </c>
      <c r="E249" s="38" t="s">
        <v>0</v>
      </c>
      <c r="F249" s="30">
        <v>824</v>
      </c>
      <c r="I249" s="4">
        <v>1072</v>
      </c>
      <c r="J249" s="22">
        <f t="shared" si="56"/>
        <v>1072</v>
      </c>
      <c r="K249" s="4">
        <v>75</v>
      </c>
      <c r="L249" s="4">
        <v>75</v>
      </c>
      <c r="M249" s="5">
        <v>697</v>
      </c>
      <c r="N249" s="4">
        <v>1.182209469153515</v>
      </c>
      <c r="O249" s="5">
        <v>724</v>
      </c>
      <c r="P249" s="4">
        <f t="shared" si="58"/>
        <v>1.4806629834254144</v>
      </c>
      <c r="Q249" s="5">
        <v>3420</v>
      </c>
      <c r="R249" s="23">
        <f>(F249/M249)/(Q249/10000)</f>
        <v>3.456752833782207</v>
      </c>
      <c r="S249" s="5">
        <v>0.392</v>
      </c>
      <c r="T249" s="27">
        <v>0.77</v>
      </c>
      <c r="U249" s="5">
        <v>180</v>
      </c>
      <c r="V249" s="4">
        <f t="shared" si="55"/>
        <v>4.5777777777777775</v>
      </c>
      <c r="W249" s="5">
        <v>28</v>
      </c>
      <c r="X249" s="4">
        <f t="shared" si="57"/>
        <v>29.428571428571427</v>
      </c>
      <c r="Y249" s="27">
        <v>150</v>
      </c>
      <c r="Z249" s="4">
        <f t="shared" si="59"/>
        <v>7.1466666666666665</v>
      </c>
      <c r="AA249" s="27">
        <v>194</v>
      </c>
      <c r="AB249" s="5">
        <v>1981</v>
      </c>
      <c r="AC249" s="5" t="s">
        <v>139</v>
      </c>
      <c r="AD249" s="5">
        <v>55</v>
      </c>
      <c r="AE249" s="5">
        <v>36</v>
      </c>
      <c r="AF249" s="5">
        <v>60</v>
      </c>
      <c r="AG249" s="5">
        <v>30</v>
      </c>
      <c r="AH249" s="5" t="s">
        <v>58</v>
      </c>
    </row>
    <row r="250" spans="1:35" ht="12.75">
      <c r="A250" s="1" t="s">
        <v>413</v>
      </c>
      <c r="C250" s="1" t="s">
        <v>44</v>
      </c>
      <c r="D250" s="27" t="s">
        <v>44</v>
      </c>
      <c r="E250" s="38" t="s">
        <v>0</v>
      </c>
      <c r="F250" s="30">
        <v>262</v>
      </c>
      <c r="G250" s="4">
        <v>387</v>
      </c>
      <c r="I250" s="4">
        <v>448</v>
      </c>
      <c r="J250" s="22">
        <f t="shared" si="56"/>
        <v>448</v>
      </c>
      <c r="K250" s="4">
        <v>94</v>
      </c>
      <c r="L250" s="4">
        <v>55</v>
      </c>
      <c r="M250" s="5">
        <v>386</v>
      </c>
      <c r="N250" s="4">
        <v>0.6787564766839378</v>
      </c>
      <c r="O250" s="5">
        <v>522</v>
      </c>
      <c r="P250" s="4">
        <f t="shared" si="58"/>
        <v>0.8582375478927203</v>
      </c>
      <c r="Q250" s="5">
        <v>2501</v>
      </c>
      <c r="R250" s="23">
        <f>(F250/M250)/(Q250/10000)</f>
        <v>2.71394033060351</v>
      </c>
      <c r="U250" s="5">
        <v>30</v>
      </c>
      <c r="V250" s="4">
        <f t="shared" si="55"/>
        <v>8.733333333333333</v>
      </c>
      <c r="W250" s="5">
        <v>4</v>
      </c>
      <c r="X250" s="4">
        <f t="shared" si="57"/>
        <v>65.5</v>
      </c>
      <c r="Y250" s="5">
        <v>12</v>
      </c>
      <c r="Z250" s="4">
        <f t="shared" si="59"/>
        <v>37.333333333333336</v>
      </c>
      <c r="AB250" s="5">
        <v>1949</v>
      </c>
      <c r="AC250" s="5">
        <v>650</v>
      </c>
      <c r="AD250" s="5">
        <v>98</v>
      </c>
      <c r="AE250" s="5">
        <v>46</v>
      </c>
      <c r="AF250" s="5">
        <v>106</v>
      </c>
      <c r="AG250" s="5">
        <v>43</v>
      </c>
      <c r="AH250" s="5" t="s">
        <v>75</v>
      </c>
      <c r="AI250" s="1" t="s">
        <v>46</v>
      </c>
    </row>
    <row r="251" spans="1:34" ht="12.75">
      <c r="A251" s="1" t="s">
        <v>414</v>
      </c>
      <c r="C251" s="1" t="s">
        <v>415</v>
      </c>
      <c r="E251" s="38" t="s">
        <v>608</v>
      </c>
      <c r="F251" s="30">
        <v>90</v>
      </c>
      <c r="H251" s="4">
        <v>150</v>
      </c>
      <c r="J251" s="22">
        <f t="shared" si="56"/>
        <v>150</v>
      </c>
      <c r="L251" s="4">
        <v>85</v>
      </c>
      <c r="M251" s="5">
        <v>785</v>
      </c>
      <c r="N251" s="4">
        <v>0.11464968152866242</v>
      </c>
      <c r="O251" s="5">
        <v>863</v>
      </c>
      <c r="P251" s="4">
        <f t="shared" si="58"/>
        <v>0.17381228273464658</v>
      </c>
      <c r="Q251" s="5">
        <v>2940</v>
      </c>
      <c r="R251" s="23">
        <f>(F251/M251)/(Q251/10000)</f>
        <v>0.38996490315871574</v>
      </c>
      <c r="S251" s="5">
        <v>0.482</v>
      </c>
      <c r="T251" s="5">
        <v>1.51</v>
      </c>
      <c r="U251" s="5">
        <v>502</v>
      </c>
      <c r="V251" s="4">
        <f t="shared" si="55"/>
        <v>0.17928286852589642</v>
      </c>
      <c r="W251" s="5">
        <v>5</v>
      </c>
      <c r="X251" s="4">
        <f t="shared" si="57"/>
        <v>18</v>
      </c>
      <c r="Y251" s="5">
        <v>350</v>
      </c>
      <c r="Z251" s="4">
        <f t="shared" si="59"/>
        <v>0.42857142857142855</v>
      </c>
      <c r="AA251" s="5">
        <v>232</v>
      </c>
      <c r="AB251" s="5">
        <v>1948</v>
      </c>
      <c r="AC251" s="5">
        <v>2000</v>
      </c>
      <c r="AD251" s="5">
        <v>849</v>
      </c>
      <c r="AE251" s="5">
        <v>552</v>
      </c>
      <c r="AF251" s="5">
        <v>694</v>
      </c>
      <c r="AG251" s="5">
        <v>453</v>
      </c>
      <c r="AH251" s="5" t="s">
        <v>94</v>
      </c>
    </row>
    <row r="252" spans="1:34" ht="12.75">
      <c r="A252" s="1" t="s">
        <v>416</v>
      </c>
      <c r="C252" s="1" t="s">
        <v>417</v>
      </c>
      <c r="E252" s="38" t="s">
        <v>608</v>
      </c>
      <c r="F252" s="21">
        <v>190</v>
      </c>
      <c r="G252" s="25"/>
      <c r="H252" s="25">
        <v>275</v>
      </c>
      <c r="I252" s="25">
        <v>295</v>
      </c>
      <c r="J252" s="22">
        <f t="shared" si="56"/>
        <v>295</v>
      </c>
      <c r="K252" s="4">
        <v>55</v>
      </c>
      <c r="L252" s="4">
        <v>45</v>
      </c>
      <c r="M252" s="5">
        <v>500</v>
      </c>
      <c r="N252" s="4">
        <v>0.38</v>
      </c>
      <c r="O252" s="5">
        <v>507</v>
      </c>
      <c r="P252" s="4">
        <f t="shared" si="58"/>
        <v>0.5818540433925049</v>
      </c>
      <c r="U252" s="5">
        <v>18</v>
      </c>
      <c r="V252" s="4">
        <f t="shared" si="55"/>
        <v>10.555555555555555</v>
      </c>
      <c r="W252" s="5">
        <v>2</v>
      </c>
      <c r="X252" s="22">
        <f>F252/W252</f>
        <v>95</v>
      </c>
      <c r="Y252" s="5">
        <v>19</v>
      </c>
      <c r="Z252" s="4">
        <f t="shared" si="59"/>
        <v>15.526315789473685</v>
      </c>
      <c r="AB252" s="5">
        <v>1986</v>
      </c>
      <c r="AD252" s="5">
        <v>40</v>
      </c>
      <c r="AE252" s="5">
        <v>26</v>
      </c>
      <c r="AF252" s="5">
        <v>52</v>
      </c>
      <c r="AG252" s="5">
        <v>30</v>
      </c>
      <c r="AH252" s="5" t="s">
        <v>70</v>
      </c>
    </row>
    <row r="253" spans="1:34" ht="12.75">
      <c r="A253" s="1" t="s">
        <v>418</v>
      </c>
      <c r="C253" s="1" t="s">
        <v>80</v>
      </c>
      <c r="E253" s="38" t="s">
        <v>0</v>
      </c>
      <c r="F253" s="30">
        <v>152</v>
      </c>
      <c r="G253" s="4">
        <v>179</v>
      </c>
      <c r="H253" s="4">
        <v>179</v>
      </c>
      <c r="I253" s="4">
        <f>H253*1.2</f>
        <v>214.79999999999998</v>
      </c>
      <c r="J253" s="22">
        <f t="shared" si="56"/>
        <v>214.79999999999998</v>
      </c>
      <c r="K253" s="4">
        <v>152</v>
      </c>
      <c r="L253" s="4">
        <v>83</v>
      </c>
      <c r="M253" s="5">
        <v>235</v>
      </c>
      <c r="N253" s="4">
        <v>0.6468085106382979</v>
      </c>
      <c r="O253" s="5">
        <v>179</v>
      </c>
      <c r="P253" s="4">
        <f t="shared" si="58"/>
        <v>1.2</v>
      </c>
      <c r="R253" s="23"/>
      <c r="U253" s="5">
        <v>0</v>
      </c>
      <c r="V253" s="34"/>
      <c r="W253" s="5">
        <v>0</v>
      </c>
      <c r="X253" s="4"/>
      <c r="Y253" s="5">
        <v>17</v>
      </c>
      <c r="Z253" s="4">
        <f t="shared" si="59"/>
        <v>12.635294117647058</v>
      </c>
      <c r="AB253" s="5">
        <v>1999</v>
      </c>
      <c r="AD253" s="5">
        <v>3</v>
      </c>
      <c r="AE253" s="5">
        <v>3</v>
      </c>
      <c r="AF253" s="5">
        <v>1</v>
      </c>
      <c r="AG253" s="5">
        <v>1</v>
      </c>
      <c r="AH253" s="5" t="s">
        <v>60</v>
      </c>
    </row>
    <row r="254" spans="1:34" ht="12.75">
      <c r="A254" s="1" t="s">
        <v>419</v>
      </c>
      <c r="C254" s="1" t="s">
        <v>65</v>
      </c>
      <c r="E254" s="38" t="s">
        <v>0</v>
      </c>
      <c r="F254" s="30">
        <v>254</v>
      </c>
      <c r="I254" s="4">
        <v>471</v>
      </c>
      <c r="J254" s="22">
        <f t="shared" si="56"/>
        <v>471</v>
      </c>
      <c r="K254" s="4">
        <v>60</v>
      </c>
      <c r="L254" s="4">
        <v>98</v>
      </c>
      <c r="M254" s="5">
        <v>451</v>
      </c>
      <c r="N254" s="4">
        <v>0.5631929046563193</v>
      </c>
      <c r="O254" s="5">
        <v>428</v>
      </c>
      <c r="P254" s="4">
        <f t="shared" si="58"/>
        <v>1.1004672897196262</v>
      </c>
      <c r="R254" s="23"/>
      <c r="U254" s="5">
        <v>17</v>
      </c>
      <c r="V254" s="4">
        <f>+F254/U254</f>
        <v>14.941176470588236</v>
      </c>
      <c r="W254" s="5">
        <v>23</v>
      </c>
      <c r="X254" s="22">
        <f>F254/W254</f>
        <v>11.043478260869565</v>
      </c>
      <c r="Y254" s="5">
        <v>217</v>
      </c>
      <c r="Z254" s="4">
        <f t="shared" si="59"/>
        <v>2.1705069124423964</v>
      </c>
      <c r="AB254" s="5">
        <v>1996</v>
      </c>
      <c r="AD254" s="5">
        <v>31</v>
      </c>
      <c r="AE254" s="5">
        <v>31</v>
      </c>
      <c r="AF254" s="5">
        <v>17</v>
      </c>
      <c r="AG254" s="5">
        <v>10</v>
      </c>
      <c r="AH254" s="5" t="s">
        <v>94</v>
      </c>
    </row>
    <row r="255" spans="1:39" s="60" customFormat="1" ht="12.75">
      <c r="A255" s="53" t="s">
        <v>420</v>
      </c>
      <c r="B255" s="53"/>
      <c r="C255" s="53" t="s">
        <v>421</v>
      </c>
      <c r="D255" s="54"/>
      <c r="E255" s="38" t="s">
        <v>608</v>
      </c>
      <c r="F255" s="55">
        <v>50</v>
      </c>
      <c r="G255" s="56"/>
      <c r="H255" s="56">
        <v>83</v>
      </c>
      <c r="I255" s="56"/>
      <c r="J255" s="57">
        <v>83</v>
      </c>
      <c r="K255" s="56">
        <v>50</v>
      </c>
      <c r="L255" s="56">
        <v>83</v>
      </c>
      <c r="M255" s="38">
        <v>284</v>
      </c>
      <c r="N255" s="56">
        <v>0.176056338028169</v>
      </c>
      <c r="O255" s="38">
        <v>303</v>
      </c>
      <c r="P255" s="56">
        <f t="shared" si="58"/>
        <v>0.2739273927392739</v>
      </c>
      <c r="Q255" s="38">
        <v>3096</v>
      </c>
      <c r="R255" s="58">
        <f>(F255/M255)/(Q255/10000)</f>
        <v>0.5686574225716053</v>
      </c>
      <c r="S255" s="38"/>
      <c r="T255" s="38"/>
      <c r="U255" s="38">
        <v>2</v>
      </c>
      <c r="V255" s="56">
        <f>+F255/U255</f>
        <v>25</v>
      </c>
      <c r="W255" s="38">
        <v>0</v>
      </c>
      <c r="X255" s="57" t="s">
        <v>6</v>
      </c>
      <c r="Y255" s="38">
        <v>0</v>
      </c>
      <c r="Z255" s="56" t="s">
        <v>50</v>
      </c>
      <c r="AA255" s="38"/>
      <c r="AB255" s="38">
        <v>1966</v>
      </c>
      <c r="AC255" s="38"/>
      <c r="AD255" s="38">
        <v>6</v>
      </c>
      <c r="AE255" s="38">
        <v>1</v>
      </c>
      <c r="AF255" s="38">
        <v>10</v>
      </c>
      <c r="AG255" s="38">
        <v>3</v>
      </c>
      <c r="AH255" s="38" t="s">
        <v>75</v>
      </c>
      <c r="AI255" s="53" t="s">
        <v>422</v>
      </c>
      <c r="AJ255" s="59"/>
      <c r="AL255" s="59"/>
      <c r="AM255" s="59"/>
    </row>
    <row r="256" spans="1:34" ht="12.75">
      <c r="A256" s="29" t="s">
        <v>423</v>
      </c>
      <c r="B256" s="29"/>
      <c r="C256" s="29" t="s">
        <v>56</v>
      </c>
      <c r="E256" s="38" t="s">
        <v>0</v>
      </c>
      <c r="F256" s="21"/>
      <c r="I256" s="4">
        <v>406</v>
      </c>
      <c r="J256" s="22">
        <f aca="true" t="shared" si="60" ref="J256:J287">MAX(G256:I256)</f>
        <v>406</v>
      </c>
      <c r="L256" s="4">
        <v>99</v>
      </c>
      <c r="O256" s="5">
        <v>401</v>
      </c>
      <c r="P256" s="4">
        <f t="shared" si="58"/>
        <v>1.0124688279301746</v>
      </c>
      <c r="R256" s="23"/>
      <c r="T256" s="35"/>
      <c r="V256" s="4"/>
      <c r="X256" s="22"/>
      <c r="Y256" s="5">
        <v>9</v>
      </c>
      <c r="Z256" s="4">
        <f aca="true" t="shared" si="61" ref="Z256:Z264">+J256/Y256</f>
        <v>45.111111111111114</v>
      </c>
      <c r="AA256" s="35"/>
      <c r="AB256" s="5">
        <v>1988</v>
      </c>
      <c r="AD256" s="38"/>
      <c r="AE256" s="38"/>
      <c r="AF256" s="5">
        <v>12</v>
      </c>
      <c r="AG256" s="5">
        <v>9</v>
      </c>
      <c r="AH256" s="5" t="s">
        <v>66</v>
      </c>
    </row>
    <row r="257" spans="1:34" ht="12.75">
      <c r="A257" s="1" t="s">
        <v>424</v>
      </c>
      <c r="C257" s="1" t="s">
        <v>56</v>
      </c>
      <c r="E257" s="38" t="s">
        <v>0</v>
      </c>
      <c r="F257" s="30">
        <v>805</v>
      </c>
      <c r="I257" s="4">
        <v>1048</v>
      </c>
      <c r="J257" s="22">
        <f t="shared" si="60"/>
        <v>1048</v>
      </c>
      <c r="K257" s="4">
        <v>805</v>
      </c>
      <c r="M257" s="5">
        <v>780</v>
      </c>
      <c r="N257" s="4">
        <v>1.0320512820512822</v>
      </c>
      <c r="O257" s="5">
        <v>545</v>
      </c>
      <c r="P257" s="4">
        <f t="shared" si="58"/>
        <v>1.9229357798165139</v>
      </c>
      <c r="Q257" s="5">
        <v>4028</v>
      </c>
      <c r="R257" s="23">
        <f>(F257/M257)/(Q257/10000)</f>
        <v>2.56219285514221</v>
      </c>
      <c r="T257" s="27">
        <v>1.35</v>
      </c>
      <c r="U257" s="5">
        <v>183</v>
      </c>
      <c r="V257" s="4">
        <f aca="true" t="shared" si="62" ref="V257:V268">+F257/U257</f>
        <v>4.398907103825136</v>
      </c>
      <c r="W257" s="5">
        <v>37</v>
      </c>
      <c r="X257" s="4">
        <f aca="true" t="shared" si="63" ref="X257:X263">+F257/W257</f>
        <v>21.756756756756758</v>
      </c>
      <c r="Y257" s="27">
        <v>313</v>
      </c>
      <c r="Z257" s="4">
        <f t="shared" si="61"/>
        <v>3.3482428115015974</v>
      </c>
      <c r="AA257" s="27">
        <v>231</v>
      </c>
      <c r="AB257" s="5">
        <v>1973</v>
      </c>
      <c r="AD257" s="5">
        <v>175</v>
      </c>
      <c r="AE257" s="5">
        <v>101</v>
      </c>
      <c r="AF257" s="5">
        <v>189</v>
      </c>
      <c r="AG257" s="5">
        <v>89</v>
      </c>
      <c r="AH257" s="5" t="s">
        <v>256</v>
      </c>
    </row>
    <row r="258" spans="1:35" ht="12.75">
      <c r="A258" s="1" t="s">
        <v>425</v>
      </c>
      <c r="C258" s="1" t="s">
        <v>44</v>
      </c>
      <c r="D258" s="27" t="s">
        <v>605</v>
      </c>
      <c r="E258" s="38" t="s">
        <v>0</v>
      </c>
      <c r="F258" s="30">
        <v>259</v>
      </c>
      <c r="G258" s="4">
        <v>371</v>
      </c>
      <c r="I258" s="4">
        <v>429</v>
      </c>
      <c r="J258" s="22">
        <f t="shared" si="60"/>
        <v>429</v>
      </c>
      <c r="K258" s="4">
        <v>102</v>
      </c>
      <c r="L258" s="4">
        <v>126</v>
      </c>
      <c r="M258" s="5">
        <v>354</v>
      </c>
      <c r="N258" s="4">
        <v>0.731638418079096</v>
      </c>
      <c r="O258" s="5">
        <v>371</v>
      </c>
      <c r="P258" s="4">
        <f t="shared" si="58"/>
        <v>1.15633423180593</v>
      </c>
      <c r="R258" s="23"/>
      <c r="U258" s="5">
        <v>125</v>
      </c>
      <c r="V258" s="4">
        <f t="shared" si="62"/>
        <v>2.072</v>
      </c>
      <c r="W258" s="5">
        <v>5</v>
      </c>
      <c r="X258" s="4">
        <f t="shared" si="63"/>
        <v>51.8</v>
      </c>
      <c r="Y258" s="5">
        <v>10</v>
      </c>
      <c r="Z258" s="4">
        <f t="shared" si="61"/>
        <v>42.9</v>
      </c>
      <c r="AB258" s="5">
        <v>1977</v>
      </c>
      <c r="AD258" s="5">
        <v>27</v>
      </c>
      <c r="AE258" s="5">
        <v>19</v>
      </c>
      <c r="AF258" s="5">
        <v>30</v>
      </c>
      <c r="AG258" s="5">
        <v>17</v>
      </c>
      <c r="AH258" s="5" t="s">
        <v>60</v>
      </c>
      <c r="AI258" s="1" t="s">
        <v>46</v>
      </c>
    </row>
    <row r="259" spans="1:34" ht="12.75">
      <c r="A259" s="1" t="s">
        <v>426</v>
      </c>
      <c r="C259" s="1" t="s">
        <v>80</v>
      </c>
      <c r="E259" s="38" t="s">
        <v>0</v>
      </c>
      <c r="F259" s="30">
        <v>302</v>
      </c>
      <c r="G259" s="4">
        <v>403</v>
      </c>
      <c r="H259" s="4">
        <v>403</v>
      </c>
      <c r="I259" s="4">
        <f>H259*1.2</f>
        <v>483.59999999999997</v>
      </c>
      <c r="J259" s="22">
        <f t="shared" si="60"/>
        <v>483.59999999999997</v>
      </c>
      <c r="K259" s="4">
        <v>145</v>
      </c>
      <c r="L259" s="4">
        <v>168</v>
      </c>
      <c r="M259" s="5">
        <v>442</v>
      </c>
      <c r="N259" s="4">
        <v>0.6832579185520362</v>
      </c>
      <c r="O259" s="5">
        <v>435</v>
      </c>
      <c r="P259" s="4">
        <f t="shared" si="58"/>
        <v>1.1117241379310343</v>
      </c>
      <c r="Q259" s="5">
        <v>2860</v>
      </c>
      <c r="R259" s="23">
        <f aca="true" t="shared" si="64" ref="R259:R268">(F259/M259)/(Q259/10000)</f>
        <v>2.389013701230896</v>
      </c>
      <c r="S259" s="5">
        <v>0.172</v>
      </c>
      <c r="T259" s="27">
        <v>0.39</v>
      </c>
      <c r="U259" s="5">
        <v>19</v>
      </c>
      <c r="V259" s="4">
        <f t="shared" si="62"/>
        <v>15.894736842105264</v>
      </c>
      <c r="W259" s="5">
        <v>9</v>
      </c>
      <c r="X259" s="4">
        <f t="shared" si="63"/>
        <v>33.55555555555556</v>
      </c>
      <c r="Y259" s="27">
        <v>50</v>
      </c>
      <c r="Z259" s="4">
        <f t="shared" si="61"/>
        <v>9.671999999999999</v>
      </c>
      <c r="AA259" s="27">
        <v>128</v>
      </c>
      <c r="AB259" s="5">
        <v>1989</v>
      </c>
      <c r="AD259" s="5">
        <v>14</v>
      </c>
      <c r="AE259" s="5">
        <v>10</v>
      </c>
      <c r="AF259" s="5">
        <v>22</v>
      </c>
      <c r="AG259" s="5">
        <v>12</v>
      </c>
      <c r="AH259" s="5" t="s">
        <v>110</v>
      </c>
    </row>
    <row r="260" spans="1:34" ht="12.75">
      <c r="A260" s="1" t="s">
        <v>427</v>
      </c>
      <c r="C260" s="1" t="s">
        <v>56</v>
      </c>
      <c r="E260" s="38" t="s">
        <v>0</v>
      </c>
      <c r="F260" s="30">
        <v>442</v>
      </c>
      <c r="I260" s="4">
        <v>622</v>
      </c>
      <c r="J260" s="22">
        <f t="shared" si="60"/>
        <v>622</v>
      </c>
      <c r="M260" s="5">
        <v>460</v>
      </c>
      <c r="N260" s="4">
        <v>0.9608695652173913</v>
      </c>
      <c r="O260" s="5">
        <v>500</v>
      </c>
      <c r="P260" s="4">
        <f t="shared" si="58"/>
        <v>1.244</v>
      </c>
      <c r="Q260" s="5">
        <v>4056</v>
      </c>
      <c r="R260" s="23">
        <f t="shared" si="64"/>
        <v>2.3690078037904123</v>
      </c>
      <c r="T260" s="27">
        <v>1.06</v>
      </c>
      <c r="U260" s="5">
        <v>338</v>
      </c>
      <c r="V260" s="4">
        <f t="shared" si="62"/>
        <v>1.3076923076923077</v>
      </c>
      <c r="W260" s="5">
        <v>74</v>
      </c>
      <c r="X260" s="4">
        <f t="shared" si="63"/>
        <v>5.972972972972973</v>
      </c>
      <c r="Y260" s="27">
        <v>324</v>
      </c>
      <c r="Z260" s="4">
        <f t="shared" si="61"/>
        <v>1.9197530864197532</v>
      </c>
      <c r="AA260" s="27">
        <v>307</v>
      </c>
      <c r="AB260" s="5">
        <v>1982</v>
      </c>
      <c r="AD260" s="5">
        <v>76</v>
      </c>
      <c r="AE260" s="5">
        <v>59</v>
      </c>
      <c r="AF260" s="5">
        <v>93</v>
      </c>
      <c r="AG260" s="5">
        <v>56</v>
      </c>
      <c r="AH260" s="5" t="s">
        <v>119</v>
      </c>
    </row>
    <row r="261" spans="1:35" ht="12.75">
      <c r="A261" s="1" t="s">
        <v>428</v>
      </c>
      <c r="C261" s="1" t="s">
        <v>44</v>
      </c>
      <c r="D261" s="27" t="s">
        <v>606</v>
      </c>
      <c r="E261" s="38" t="s">
        <v>0</v>
      </c>
      <c r="F261" s="30">
        <v>346</v>
      </c>
      <c r="G261" s="4">
        <v>563</v>
      </c>
      <c r="I261" s="4">
        <v>652</v>
      </c>
      <c r="J261" s="22">
        <f t="shared" si="60"/>
        <v>652</v>
      </c>
      <c r="K261" s="4">
        <v>118</v>
      </c>
      <c r="L261" s="4">
        <v>96</v>
      </c>
      <c r="M261" s="5">
        <v>545</v>
      </c>
      <c r="N261" s="4">
        <v>0.634862385321101</v>
      </c>
      <c r="O261" s="5">
        <v>680</v>
      </c>
      <c r="P261" s="4">
        <f t="shared" si="58"/>
        <v>0.9588235294117647</v>
      </c>
      <c r="Q261" s="5">
        <v>2655</v>
      </c>
      <c r="R261" s="23">
        <f t="shared" si="64"/>
        <v>2.3911954249382332</v>
      </c>
      <c r="S261" s="5">
        <v>0.554</v>
      </c>
      <c r="T261" s="27">
        <v>1.54</v>
      </c>
      <c r="U261" s="5">
        <v>617</v>
      </c>
      <c r="V261" s="4">
        <f t="shared" si="62"/>
        <v>0.5607779578606159</v>
      </c>
      <c r="W261" s="5">
        <v>41</v>
      </c>
      <c r="X261" s="4">
        <f t="shared" si="63"/>
        <v>8.439024390243903</v>
      </c>
      <c r="Y261" s="27">
        <v>258</v>
      </c>
      <c r="Z261" s="4">
        <f t="shared" si="61"/>
        <v>2.5271317829457365</v>
      </c>
      <c r="AA261" s="27">
        <v>168</v>
      </c>
      <c r="AB261" s="5">
        <v>1939</v>
      </c>
      <c r="AC261" s="5">
        <v>1400</v>
      </c>
      <c r="AD261" s="5">
        <v>255</v>
      </c>
      <c r="AE261" s="5">
        <v>127</v>
      </c>
      <c r="AF261" s="5">
        <v>165</v>
      </c>
      <c r="AG261" s="5">
        <v>113</v>
      </c>
      <c r="AH261" s="5" t="s">
        <v>75</v>
      </c>
      <c r="AI261" s="1" t="s">
        <v>46</v>
      </c>
    </row>
    <row r="262" spans="1:34" ht="12.75">
      <c r="A262" s="1" t="s">
        <v>429</v>
      </c>
      <c r="C262" s="1" t="s">
        <v>430</v>
      </c>
      <c r="E262" s="38" t="s">
        <v>608</v>
      </c>
      <c r="F262" s="30">
        <v>205</v>
      </c>
      <c r="G262" s="4">
        <v>270</v>
      </c>
      <c r="H262" s="4">
        <v>285</v>
      </c>
      <c r="I262" s="4">
        <v>300</v>
      </c>
      <c r="J262" s="22">
        <f t="shared" si="60"/>
        <v>300</v>
      </c>
      <c r="K262" s="4">
        <v>74</v>
      </c>
      <c r="L262" s="4">
        <v>75</v>
      </c>
      <c r="M262" s="5">
        <v>767</v>
      </c>
      <c r="N262" s="4">
        <v>0.26727509778357234</v>
      </c>
      <c r="O262" s="5">
        <v>739</v>
      </c>
      <c r="P262" s="4">
        <f t="shared" si="58"/>
        <v>0.4059539918809202</v>
      </c>
      <c r="Q262" s="5">
        <v>2924</v>
      </c>
      <c r="R262" s="23">
        <f t="shared" si="64"/>
        <v>0.9140735218316427</v>
      </c>
      <c r="S262" s="5">
        <v>0.671</v>
      </c>
      <c r="T262" s="27">
        <v>1.83</v>
      </c>
      <c r="U262" s="5">
        <v>582</v>
      </c>
      <c r="V262" s="4">
        <f t="shared" si="62"/>
        <v>0.35223367697594504</v>
      </c>
      <c r="W262" s="5">
        <v>51</v>
      </c>
      <c r="X262" s="4">
        <f t="shared" si="63"/>
        <v>4.019607843137255</v>
      </c>
      <c r="Y262" s="27">
        <v>331</v>
      </c>
      <c r="Z262" s="4">
        <f t="shared" si="61"/>
        <v>0.9063444108761329</v>
      </c>
      <c r="AA262" s="27">
        <v>181</v>
      </c>
      <c r="AB262" s="5">
        <v>1949</v>
      </c>
      <c r="AC262" s="5">
        <v>2600</v>
      </c>
      <c r="AD262" s="5">
        <v>414</v>
      </c>
      <c r="AE262" s="5">
        <v>271</v>
      </c>
      <c r="AF262" s="5">
        <v>409</v>
      </c>
      <c r="AG262" s="5">
        <v>222</v>
      </c>
      <c r="AH262" s="5" t="s">
        <v>75</v>
      </c>
    </row>
    <row r="263" spans="1:34" ht="12.75">
      <c r="A263" s="1" t="s">
        <v>431</v>
      </c>
      <c r="C263" s="1" t="s">
        <v>99</v>
      </c>
      <c r="E263" s="38" t="s">
        <v>608</v>
      </c>
      <c r="F263" s="30">
        <v>255</v>
      </c>
      <c r="G263" s="4">
        <v>298</v>
      </c>
      <c r="H263" s="4">
        <v>315</v>
      </c>
      <c r="I263" s="4">
        <v>332</v>
      </c>
      <c r="J263" s="22">
        <f t="shared" si="60"/>
        <v>332</v>
      </c>
      <c r="K263" s="4">
        <v>79</v>
      </c>
      <c r="L263" s="4">
        <v>80</v>
      </c>
      <c r="M263" s="5">
        <v>600</v>
      </c>
      <c r="N263" s="4">
        <v>0.425</v>
      </c>
      <c r="O263" s="5">
        <v>624</v>
      </c>
      <c r="P263" s="4">
        <f t="shared" si="58"/>
        <v>0.532051282051282</v>
      </c>
      <c r="Q263" s="5">
        <v>4284</v>
      </c>
      <c r="R263" s="23">
        <f t="shared" si="64"/>
        <v>0.992063492063492</v>
      </c>
      <c r="S263" s="5">
        <v>0.45</v>
      </c>
      <c r="T263" s="27">
        <v>1.8</v>
      </c>
      <c r="U263" s="5">
        <v>124</v>
      </c>
      <c r="V263" s="4">
        <f t="shared" si="62"/>
        <v>2.056451612903226</v>
      </c>
      <c r="W263" s="5">
        <v>27</v>
      </c>
      <c r="X263" s="4">
        <f t="shared" si="63"/>
        <v>9.444444444444445</v>
      </c>
      <c r="Y263" s="27">
        <v>303</v>
      </c>
      <c r="Z263" s="4">
        <f t="shared" si="61"/>
        <v>1.0957095709570956</v>
      </c>
      <c r="AA263" s="27">
        <v>168</v>
      </c>
      <c r="AB263" s="5">
        <v>1985</v>
      </c>
      <c r="AD263" s="5">
        <v>31</v>
      </c>
      <c r="AE263" s="5">
        <v>29</v>
      </c>
      <c r="AF263" s="5">
        <v>40</v>
      </c>
      <c r="AG263" s="5">
        <v>28</v>
      </c>
      <c r="AH263" s="5" t="s">
        <v>94</v>
      </c>
    </row>
    <row r="264" spans="1:34" ht="12.75">
      <c r="A264" s="1" t="s">
        <v>432</v>
      </c>
      <c r="C264" s="1" t="s">
        <v>56</v>
      </c>
      <c r="E264" s="38" t="s">
        <v>0</v>
      </c>
      <c r="F264" s="21">
        <v>371</v>
      </c>
      <c r="I264" s="4">
        <v>484</v>
      </c>
      <c r="J264" s="22">
        <f t="shared" si="60"/>
        <v>484</v>
      </c>
      <c r="K264" s="4">
        <v>50</v>
      </c>
      <c r="L264" s="4">
        <v>50</v>
      </c>
      <c r="M264" s="5">
        <v>588</v>
      </c>
      <c r="N264" s="4">
        <v>0.6309523809523809</v>
      </c>
      <c r="O264" s="5">
        <v>632</v>
      </c>
      <c r="P264" s="4">
        <f t="shared" si="58"/>
        <v>0.7658227848101266</v>
      </c>
      <c r="Q264" s="5">
        <v>2919</v>
      </c>
      <c r="R264" s="23">
        <f t="shared" si="64"/>
        <v>2.1615360772606405</v>
      </c>
      <c r="U264" s="5">
        <v>1</v>
      </c>
      <c r="V264" s="4">
        <f t="shared" si="62"/>
        <v>371</v>
      </c>
      <c r="W264" s="5">
        <v>0</v>
      </c>
      <c r="X264" s="22" t="s">
        <v>6</v>
      </c>
      <c r="Y264" s="5">
        <v>6</v>
      </c>
      <c r="Z264" s="4">
        <f t="shared" si="61"/>
        <v>80.66666666666667</v>
      </c>
      <c r="AB264" s="5">
        <v>1993</v>
      </c>
      <c r="AD264" s="5">
        <v>10</v>
      </c>
      <c r="AE264" s="5">
        <v>9</v>
      </c>
      <c r="AF264" s="5">
        <v>19</v>
      </c>
      <c r="AG264" s="5">
        <v>15</v>
      </c>
      <c r="AH264" s="5" t="s">
        <v>66</v>
      </c>
    </row>
    <row r="265" spans="1:34" ht="12.75">
      <c r="A265" s="1" t="s">
        <v>433</v>
      </c>
      <c r="C265" s="1" t="s">
        <v>434</v>
      </c>
      <c r="E265" s="38" t="s">
        <v>608</v>
      </c>
      <c r="F265" s="21">
        <v>30</v>
      </c>
      <c r="I265" s="4">
        <v>28.68</v>
      </c>
      <c r="J265" s="22">
        <f t="shared" si="60"/>
        <v>28.68</v>
      </c>
      <c r="K265" s="4">
        <v>30</v>
      </c>
      <c r="L265" s="4">
        <v>28.68</v>
      </c>
      <c r="M265" s="5">
        <v>360</v>
      </c>
      <c r="N265" s="4">
        <v>0.08333333333333333</v>
      </c>
      <c r="O265" s="5">
        <v>283</v>
      </c>
      <c r="P265" s="4">
        <f t="shared" si="58"/>
        <v>0.10134275618374558</v>
      </c>
      <c r="Q265" s="5">
        <v>3314</v>
      </c>
      <c r="R265" s="23">
        <f t="shared" si="64"/>
        <v>0.25145845906256287</v>
      </c>
      <c r="U265" s="5">
        <v>4</v>
      </c>
      <c r="V265" s="4">
        <f t="shared" si="62"/>
        <v>7.5</v>
      </c>
      <c r="W265" s="5">
        <v>0</v>
      </c>
      <c r="Y265" s="5">
        <v>0</v>
      </c>
      <c r="Z265" s="4" t="s">
        <v>50</v>
      </c>
      <c r="AB265" s="5">
        <v>1985</v>
      </c>
      <c r="AD265" s="5">
        <v>3</v>
      </c>
      <c r="AE265" s="5">
        <v>2</v>
      </c>
      <c r="AF265" s="5">
        <v>4</v>
      </c>
      <c r="AG265" s="5">
        <v>2</v>
      </c>
      <c r="AH265" s="5" t="s">
        <v>75</v>
      </c>
    </row>
    <row r="266" spans="1:35" ht="12.75">
      <c r="A266" s="1" t="s">
        <v>435</v>
      </c>
      <c r="C266" s="1" t="s">
        <v>44</v>
      </c>
      <c r="D266" s="27" t="s">
        <v>44</v>
      </c>
      <c r="E266" s="38" t="s">
        <v>0</v>
      </c>
      <c r="F266" s="30">
        <v>184</v>
      </c>
      <c r="G266" s="4">
        <v>246</v>
      </c>
      <c r="I266" s="4">
        <v>285</v>
      </c>
      <c r="J266" s="22">
        <f t="shared" si="60"/>
        <v>285</v>
      </c>
      <c r="K266" s="4">
        <v>40</v>
      </c>
      <c r="L266" s="4">
        <v>48</v>
      </c>
      <c r="M266" s="5">
        <v>350</v>
      </c>
      <c r="N266" s="4">
        <v>0.5257142857142857</v>
      </c>
      <c r="O266" s="5">
        <v>192</v>
      </c>
      <c r="P266" s="4">
        <f t="shared" si="58"/>
        <v>1.484375</v>
      </c>
      <c r="Q266" s="5">
        <v>3036</v>
      </c>
      <c r="R266" s="23">
        <f t="shared" si="64"/>
        <v>1.7316017316017316</v>
      </c>
      <c r="U266" s="5">
        <v>13</v>
      </c>
      <c r="V266" s="4">
        <f t="shared" si="62"/>
        <v>14.153846153846153</v>
      </c>
      <c r="W266" s="5">
        <v>8</v>
      </c>
      <c r="X266" s="4">
        <f>+F266/W266</f>
        <v>23</v>
      </c>
      <c r="Y266" s="5">
        <v>42</v>
      </c>
      <c r="Z266" s="4">
        <f>+J266/Y266</f>
        <v>6.785714285714286</v>
      </c>
      <c r="AB266" s="5">
        <v>1996</v>
      </c>
      <c r="AD266" s="5">
        <v>11</v>
      </c>
      <c r="AE266" s="5">
        <v>11</v>
      </c>
      <c r="AF266" s="5">
        <v>9</v>
      </c>
      <c r="AG266" s="5">
        <v>7</v>
      </c>
      <c r="AH266" s="5" t="s">
        <v>75</v>
      </c>
      <c r="AI266" s="1" t="s">
        <v>46</v>
      </c>
    </row>
    <row r="267" spans="1:34" ht="12.75">
      <c r="A267" s="1" t="s">
        <v>436</v>
      </c>
      <c r="C267" s="1" t="s">
        <v>62</v>
      </c>
      <c r="E267" s="38" t="s">
        <v>0</v>
      </c>
      <c r="F267" s="21">
        <v>191</v>
      </c>
      <c r="I267" s="4">
        <v>304</v>
      </c>
      <c r="J267" s="22">
        <f t="shared" si="60"/>
        <v>304</v>
      </c>
      <c r="K267" s="4">
        <v>191</v>
      </c>
      <c r="M267" s="5">
        <v>442</v>
      </c>
      <c r="N267" s="4">
        <v>0.4321266968325792</v>
      </c>
      <c r="O267" s="5">
        <v>604</v>
      </c>
      <c r="P267" s="4">
        <f t="shared" si="58"/>
        <v>0.5033112582781457</v>
      </c>
      <c r="Q267" s="5">
        <v>2925</v>
      </c>
      <c r="R267" s="23">
        <f t="shared" si="64"/>
        <v>1.4773562284874504</v>
      </c>
      <c r="T267" s="27">
        <v>0.8</v>
      </c>
      <c r="U267" s="5">
        <v>68</v>
      </c>
      <c r="V267" s="4">
        <f t="shared" si="62"/>
        <v>2.8088235294117645</v>
      </c>
      <c r="W267" s="5">
        <v>5</v>
      </c>
      <c r="X267" s="4">
        <f>+F267/W267</f>
        <v>38.2</v>
      </c>
      <c r="Y267" s="27">
        <v>105</v>
      </c>
      <c r="Z267" s="4">
        <f>+J267/Y267</f>
        <v>2.895238095238095</v>
      </c>
      <c r="AA267" s="27">
        <v>132</v>
      </c>
      <c r="AB267" s="5">
        <v>1922</v>
      </c>
      <c r="AD267" s="5">
        <v>75</v>
      </c>
      <c r="AE267" s="5">
        <v>59</v>
      </c>
      <c r="AF267" s="5">
        <v>90</v>
      </c>
      <c r="AG267" s="5">
        <v>50</v>
      </c>
      <c r="AH267" s="5" t="s">
        <v>63</v>
      </c>
    </row>
    <row r="268" spans="1:34" ht="12.75">
      <c r="A268" s="1" t="s">
        <v>437</v>
      </c>
      <c r="C268" s="1" t="s">
        <v>44</v>
      </c>
      <c r="D268" s="27" t="s">
        <v>588</v>
      </c>
      <c r="E268" s="38" t="s">
        <v>608</v>
      </c>
      <c r="F268" s="30">
        <v>36</v>
      </c>
      <c r="G268" s="4">
        <v>90</v>
      </c>
      <c r="H268" s="4">
        <v>105</v>
      </c>
      <c r="J268" s="22">
        <f t="shared" si="60"/>
        <v>105</v>
      </c>
      <c r="K268" s="4">
        <v>36</v>
      </c>
      <c r="L268" s="4">
        <v>45</v>
      </c>
      <c r="M268" s="5">
        <v>910</v>
      </c>
      <c r="N268" s="4">
        <v>0.03956043956043956</v>
      </c>
      <c r="O268" s="5">
        <v>707</v>
      </c>
      <c r="P268" s="4">
        <f t="shared" si="58"/>
        <v>0.1485148514851485</v>
      </c>
      <c r="Q268" s="5">
        <v>2904</v>
      </c>
      <c r="R268" s="23">
        <f t="shared" si="64"/>
        <v>0.1362274089546817</v>
      </c>
      <c r="S268" s="5">
        <v>1.293</v>
      </c>
      <c r="T268" s="27">
        <v>2.29</v>
      </c>
      <c r="U268" s="5">
        <v>445</v>
      </c>
      <c r="V268" s="4">
        <f t="shared" si="62"/>
        <v>0.08089887640449438</v>
      </c>
      <c r="W268" s="5">
        <v>141</v>
      </c>
      <c r="X268" s="4">
        <f>+F268/W268</f>
        <v>0.2553191489361702</v>
      </c>
      <c r="Y268" s="27">
        <v>428</v>
      </c>
      <c r="Z268" s="4">
        <f>+J268/Y268</f>
        <v>0.24532710280373832</v>
      </c>
      <c r="AA268" s="27">
        <v>187</v>
      </c>
      <c r="AB268" s="5">
        <v>1975</v>
      </c>
      <c r="AC268" s="5">
        <v>6000</v>
      </c>
      <c r="AD268" s="5">
        <v>286</v>
      </c>
      <c r="AE268" s="5">
        <v>218</v>
      </c>
      <c r="AF268" s="5">
        <v>283</v>
      </c>
      <c r="AG268" s="5">
        <v>211</v>
      </c>
      <c r="AH268" s="5" t="s">
        <v>125</v>
      </c>
    </row>
    <row r="269" spans="1:34" ht="12.75">
      <c r="A269" s="29" t="s">
        <v>438</v>
      </c>
      <c r="B269" s="29"/>
      <c r="C269" s="29" t="s">
        <v>62</v>
      </c>
      <c r="E269" s="38" t="s">
        <v>0</v>
      </c>
      <c r="F269" s="30"/>
      <c r="H269" s="4">
        <v>155</v>
      </c>
      <c r="J269" s="22">
        <f t="shared" si="60"/>
        <v>155</v>
      </c>
      <c r="O269" s="5">
        <v>218</v>
      </c>
      <c r="P269" s="4">
        <f t="shared" si="58"/>
        <v>0.7110091743119266</v>
      </c>
      <c r="R269" s="23"/>
      <c r="T269" s="35"/>
      <c r="V269" s="4"/>
      <c r="X269" s="4"/>
      <c r="Y269" s="5">
        <v>0</v>
      </c>
      <c r="Z269" s="4" t="s">
        <v>50</v>
      </c>
      <c r="AA269" s="35"/>
      <c r="AB269" s="5">
        <v>2002</v>
      </c>
      <c r="AD269" s="38"/>
      <c r="AE269" s="38"/>
      <c r="AF269" s="38">
        <v>0</v>
      </c>
      <c r="AG269" s="38">
        <v>0</v>
      </c>
      <c r="AH269" s="5" t="s">
        <v>75</v>
      </c>
    </row>
    <row r="270" spans="1:34" ht="12.75">
      <c r="A270" s="1" t="s">
        <v>439</v>
      </c>
      <c r="C270" s="1" t="s">
        <v>65</v>
      </c>
      <c r="E270" s="38" t="s">
        <v>0</v>
      </c>
      <c r="F270" s="30">
        <v>542</v>
      </c>
      <c r="I270" s="4">
        <v>769</v>
      </c>
      <c r="J270" s="22">
        <f t="shared" si="60"/>
        <v>769</v>
      </c>
      <c r="K270" s="4">
        <v>152</v>
      </c>
      <c r="L270" s="4">
        <v>217</v>
      </c>
      <c r="M270" s="5">
        <v>561</v>
      </c>
      <c r="N270" s="4">
        <v>0.966131907308378</v>
      </c>
      <c r="O270" s="5">
        <v>611</v>
      </c>
      <c r="P270" s="4">
        <f t="shared" si="58"/>
        <v>1.2585924713584289</v>
      </c>
      <c r="R270" s="23"/>
      <c r="S270" s="5">
        <v>0.462</v>
      </c>
      <c r="U270" s="5">
        <v>47</v>
      </c>
      <c r="V270" s="4">
        <f aca="true" t="shared" si="65" ref="V270:V289">+F270/U270</f>
        <v>11.53191489361702</v>
      </c>
      <c r="W270" s="5">
        <v>24</v>
      </c>
      <c r="X270" s="4">
        <f aca="true" t="shared" si="66" ref="X270:X282">+F270/W270</f>
        <v>22.583333333333332</v>
      </c>
      <c r="Y270" s="5">
        <v>59</v>
      </c>
      <c r="Z270" s="4">
        <f>+J270/Y270</f>
        <v>13.033898305084746</v>
      </c>
      <c r="AB270" s="5">
        <v>1989</v>
      </c>
      <c r="AD270" s="5">
        <v>23</v>
      </c>
      <c r="AE270" s="5">
        <v>15</v>
      </c>
      <c r="AF270" s="5">
        <v>15</v>
      </c>
      <c r="AG270" s="5">
        <v>12</v>
      </c>
      <c r="AH270" s="5" t="s">
        <v>110</v>
      </c>
    </row>
    <row r="271" spans="1:34" ht="12.75">
      <c r="A271" s="1" t="s">
        <v>440</v>
      </c>
      <c r="C271" s="1" t="s">
        <v>112</v>
      </c>
      <c r="E271" s="38" t="s">
        <v>0</v>
      </c>
      <c r="F271" s="30">
        <v>968</v>
      </c>
      <c r="I271" s="4">
        <v>1290</v>
      </c>
      <c r="J271" s="22">
        <f t="shared" si="60"/>
        <v>1290</v>
      </c>
      <c r="K271" s="4">
        <v>148</v>
      </c>
      <c r="L271" s="4">
        <v>165</v>
      </c>
      <c r="M271" s="5">
        <v>960</v>
      </c>
      <c r="N271" s="4">
        <v>1.0083333333333333</v>
      </c>
      <c r="O271" s="5">
        <v>1098</v>
      </c>
      <c r="P271" s="4">
        <f t="shared" si="58"/>
        <v>1.174863387978142</v>
      </c>
      <c r="S271" s="5">
        <v>0.027</v>
      </c>
      <c r="U271" s="5">
        <v>7</v>
      </c>
      <c r="V271" s="4">
        <f t="shared" si="65"/>
        <v>138.28571428571428</v>
      </c>
      <c r="W271" s="5">
        <v>3</v>
      </c>
      <c r="X271" s="4">
        <f t="shared" si="66"/>
        <v>322.6666666666667</v>
      </c>
      <c r="Y271" s="5">
        <v>19</v>
      </c>
      <c r="Z271" s="4">
        <f>+J271/Y271</f>
        <v>67.89473684210526</v>
      </c>
      <c r="AB271" s="5">
        <v>1958</v>
      </c>
      <c r="AD271" s="38">
        <v>267</v>
      </c>
      <c r="AE271" s="38">
        <v>65</v>
      </c>
      <c r="AF271" s="38">
        <v>288</v>
      </c>
      <c r="AG271" s="38">
        <v>61</v>
      </c>
      <c r="AH271" s="5" t="s">
        <v>110</v>
      </c>
    </row>
    <row r="272" spans="1:34" ht="12.75">
      <c r="A272" s="1" t="s">
        <v>441</v>
      </c>
      <c r="C272" s="1" t="s">
        <v>80</v>
      </c>
      <c r="E272" s="38" t="s">
        <v>0</v>
      </c>
      <c r="F272" s="30">
        <v>1000</v>
      </c>
      <c r="G272" s="4">
        <v>1300</v>
      </c>
      <c r="H272" s="4">
        <v>1300</v>
      </c>
      <c r="I272" s="4">
        <f>H272*1.2</f>
        <v>1560</v>
      </c>
      <c r="J272" s="22">
        <f t="shared" si="60"/>
        <v>1560</v>
      </c>
      <c r="K272" s="4">
        <v>1000</v>
      </c>
      <c r="L272" s="4">
        <v>124</v>
      </c>
      <c r="M272" s="5">
        <v>1600</v>
      </c>
      <c r="N272" s="4">
        <v>0.625</v>
      </c>
      <c r="O272" s="5">
        <v>1879</v>
      </c>
      <c r="P272" s="4">
        <f t="shared" si="58"/>
        <v>0.8302288451303885</v>
      </c>
      <c r="Q272" s="5">
        <v>2583</v>
      </c>
      <c r="R272" s="23">
        <f aca="true" t="shared" si="67" ref="R272:R283">(F272/M272)/(Q272/10000)</f>
        <v>2.4196670538133955</v>
      </c>
      <c r="S272" s="5">
        <v>0.268</v>
      </c>
      <c r="T272" s="27">
        <v>0.88</v>
      </c>
      <c r="U272" s="5">
        <v>871</v>
      </c>
      <c r="V272" s="4">
        <f t="shared" si="65"/>
        <v>1.148105625717566</v>
      </c>
      <c r="W272" s="5">
        <v>48</v>
      </c>
      <c r="X272" s="4">
        <f t="shared" si="66"/>
        <v>20.833333333333332</v>
      </c>
      <c r="Y272" s="27">
        <v>380</v>
      </c>
      <c r="Z272" s="4">
        <f>+J272/Y272</f>
        <v>4.105263157894737</v>
      </c>
      <c r="AA272" s="27">
        <v>431</v>
      </c>
      <c r="AB272" s="5">
        <v>1966</v>
      </c>
      <c r="AC272" s="5">
        <v>1400</v>
      </c>
      <c r="AD272" s="5">
        <v>252</v>
      </c>
      <c r="AE272" s="5">
        <v>171</v>
      </c>
      <c r="AF272" s="5">
        <v>275</v>
      </c>
      <c r="AG272" s="5">
        <v>144</v>
      </c>
      <c r="AH272" s="5" t="s">
        <v>94</v>
      </c>
    </row>
    <row r="273" spans="1:34" ht="12.75">
      <c r="A273" s="1" t="s">
        <v>442</v>
      </c>
      <c r="C273" s="1" t="s">
        <v>151</v>
      </c>
      <c r="E273" s="38" t="s">
        <v>0</v>
      </c>
      <c r="F273" s="30">
        <v>394</v>
      </c>
      <c r="I273" s="4">
        <v>599</v>
      </c>
      <c r="J273" s="22">
        <f t="shared" si="60"/>
        <v>599</v>
      </c>
      <c r="K273" s="4">
        <v>84</v>
      </c>
      <c r="L273" s="4">
        <v>107</v>
      </c>
      <c r="M273" s="5">
        <v>636</v>
      </c>
      <c r="N273" s="4">
        <v>0.6194968553459119</v>
      </c>
      <c r="O273" s="5">
        <v>568</v>
      </c>
      <c r="P273" s="4">
        <f t="shared" si="58"/>
        <v>1.0545774647887325</v>
      </c>
      <c r="Q273" s="5">
        <v>2204</v>
      </c>
      <c r="R273" s="23">
        <f t="shared" si="67"/>
        <v>2.8107842801538654</v>
      </c>
      <c r="S273" s="5">
        <v>0.113</v>
      </c>
      <c r="U273" s="5">
        <v>138</v>
      </c>
      <c r="V273" s="4">
        <f t="shared" si="65"/>
        <v>2.8550724637681157</v>
      </c>
      <c r="W273" s="5">
        <v>7</v>
      </c>
      <c r="X273" s="4">
        <f t="shared" si="66"/>
        <v>56.285714285714285</v>
      </c>
      <c r="Y273" s="5">
        <v>75</v>
      </c>
      <c r="Z273" s="4">
        <f>+J273/Y273</f>
        <v>7.986666666666666</v>
      </c>
      <c r="AB273" s="5">
        <v>1973</v>
      </c>
      <c r="AC273" s="5">
        <v>1800</v>
      </c>
      <c r="AD273" s="38">
        <v>532</v>
      </c>
      <c r="AE273" s="38">
        <v>268</v>
      </c>
      <c r="AF273" s="5">
        <v>558</v>
      </c>
      <c r="AG273" s="5">
        <v>220</v>
      </c>
      <c r="AH273" s="5" t="s">
        <v>94</v>
      </c>
    </row>
    <row r="274" spans="1:34" ht="12.75">
      <c r="A274" s="1" t="s">
        <v>443</v>
      </c>
      <c r="C274" s="1" t="s">
        <v>77</v>
      </c>
      <c r="E274" s="38" t="s">
        <v>608</v>
      </c>
      <c r="F274" s="30">
        <v>148</v>
      </c>
      <c r="G274" s="4">
        <v>198</v>
      </c>
      <c r="I274" s="4">
        <v>220</v>
      </c>
      <c r="J274" s="22">
        <f t="shared" si="60"/>
        <v>220</v>
      </c>
      <c r="K274" s="4">
        <v>40</v>
      </c>
      <c r="L274" s="4">
        <v>47</v>
      </c>
      <c r="M274" s="5">
        <v>1467</v>
      </c>
      <c r="N274" s="4">
        <v>0.10088616223585549</v>
      </c>
      <c r="O274" s="5">
        <v>1575</v>
      </c>
      <c r="P274" s="4">
        <f t="shared" si="58"/>
        <v>0.13968253968253969</v>
      </c>
      <c r="Q274" s="5">
        <v>2184</v>
      </c>
      <c r="R274" s="23">
        <f t="shared" si="67"/>
        <v>0.46193297727040056</v>
      </c>
      <c r="S274" s="5">
        <v>3.537</v>
      </c>
      <c r="T274" s="27">
        <v>8.46</v>
      </c>
      <c r="U274" s="5">
        <v>4138</v>
      </c>
      <c r="V274" s="4">
        <f t="shared" si="65"/>
        <v>0.035766070565490575</v>
      </c>
      <c r="W274" s="5">
        <v>283</v>
      </c>
      <c r="X274" s="4">
        <f t="shared" si="66"/>
        <v>0.5229681978798587</v>
      </c>
      <c r="Y274" s="36">
        <v>1667</v>
      </c>
      <c r="Z274" s="4">
        <f>+J274/Y274</f>
        <v>0.13197360527894422</v>
      </c>
      <c r="AA274" s="27">
        <v>197</v>
      </c>
      <c r="AB274" s="5">
        <v>1886</v>
      </c>
      <c r="AC274" s="5">
        <v>4800</v>
      </c>
      <c r="AD274" s="5">
        <v>961</v>
      </c>
      <c r="AE274" s="5">
        <v>660</v>
      </c>
      <c r="AF274" s="5">
        <v>934</v>
      </c>
      <c r="AG274" s="5">
        <v>595</v>
      </c>
      <c r="AH274" s="5" t="s">
        <v>75</v>
      </c>
    </row>
    <row r="275" spans="1:34" ht="12.75">
      <c r="A275" s="1" t="s">
        <v>444</v>
      </c>
      <c r="C275" s="1" t="s">
        <v>56</v>
      </c>
      <c r="E275" s="38" t="s">
        <v>0</v>
      </c>
      <c r="F275" s="30">
        <v>317</v>
      </c>
      <c r="I275" s="4">
        <v>426</v>
      </c>
      <c r="J275" s="22">
        <f t="shared" si="60"/>
        <v>426</v>
      </c>
      <c r="K275" s="4">
        <v>95</v>
      </c>
      <c r="L275" s="4">
        <v>95</v>
      </c>
      <c r="M275" s="5">
        <v>931</v>
      </c>
      <c r="N275" s="4">
        <v>0.34049409237379163</v>
      </c>
      <c r="O275" s="5">
        <v>892</v>
      </c>
      <c r="P275" s="4">
        <f t="shared" si="58"/>
        <v>0.47757847533632286</v>
      </c>
      <c r="Q275" s="5">
        <v>3036</v>
      </c>
      <c r="R275" s="23">
        <f t="shared" si="67"/>
        <v>1.1215220433919357</v>
      </c>
      <c r="T275" s="27">
        <v>0</v>
      </c>
      <c r="U275" s="5">
        <v>87</v>
      </c>
      <c r="V275" s="4">
        <f t="shared" si="65"/>
        <v>3.6436781609195403</v>
      </c>
      <c r="W275" s="5">
        <v>1</v>
      </c>
      <c r="X275" s="4">
        <f t="shared" si="66"/>
        <v>317</v>
      </c>
      <c r="Y275" s="27">
        <v>0</v>
      </c>
      <c r="Z275" s="4" t="s">
        <v>50</v>
      </c>
      <c r="AA275" s="27">
        <v>0</v>
      </c>
      <c r="AB275" s="5">
        <v>1961</v>
      </c>
      <c r="AD275" s="5">
        <v>443</v>
      </c>
      <c r="AE275" s="5">
        <v>323</v>
      </c>
      <c r="AF275" s="5">
        <v>483</v>
      </c>
      <c r="AG275" s="5">
        <v>266</v>
      </c>
      <c r="AH275" s="5" t="s">
        <v>66</v>
      </c>
    </row>
    <row r="276" spans="1:34" ht="12.75">
      <c r="A276" s="1" t="s">
        <v>445</v>
      </c>
      <c r="C276" s="1" t="s">
        <v>446</v>
      </c>
      <c r="E276" s="38" t="s">
        <v>608</v>
      </c>
      <c r="F276" s="30">
        <v>177</v>
      </c>
      <c r="G276" s="4">
        <v>190</v>
      </c>
      <c r="I276" s="4">
        <v>195</v>
      </c>
      <c r="J276" s="22">
        <f t="shared" si="60"/>
        <v>195</v>
      </c>
      <c r="K276" s="4">
        <v>60</v>
      </c>
      <c r="L276" s="4">
        <v>72.5</v>
      </c>
      <c r="M276" s="5">
        <v>757</v>
      </c>
      <c r="N276" s="4">
        <v>0.23381770145310435</v>
      </c>
      <c r="O276" s="5">
        <v>814</v>
      </c>
      <c r="P276" s="4">
        <f t="shared" si="58"/>
        <v>0.23955773955773957</v>
      </c>
      <c r="Q276" s="5">
        <v>3450</v>
      </c>
      <c r="R276" s="23">
        <f t="shared" si="67"/>
        <v>0.6777324679800126</v>
      </c>
      <c r="S276" s="5">
        <v>0.876</v>
      </c>
      <c r="T276" s="27">
        <v>3.27</v>
      </c>
      <c r="U276" s="5">
        <v>1039</v>
      </c>
      <c r="V276" s="4">
        <f t="shared" si="65"/>
        <v>0.17035611164581327</v>
      </c>
      <c r="W276" s="5">
        <v>78</v>
      </c>
      <c r="X276" s="4">
        <f t="shared" si="66"/>
        <v>2.269230769230769</v>
      </c>
      <c r="Y276" s="27">
        <v>602</v>
      </c>
      <c r="Z276" s="4">
        <f aca="true" t="shared" si="68" ref="Z276:Z297">+J276/Y276</f>
        <v>0.3239202657807309</v>
      </c>
      <c r="AA276" s="27">
        <v>184</v>
      </c>
      <c r="AB276" s="5">
        <v>1970</v>
      </c>
      <c r="AC276" s="5">
        <v>4600</v>
      </c>
      <c r="AD276" s="38">
        <v>937</v>
      </c>
      <c r="AE276" s="38">
        <v>339</v>
      </c>
      <c r="AF276" s="5">
        <v>900</v>
      </c>
      <c r="AG276" s="5">
        <v>305</v>
      </c>
      <c r="AH276" s="5" t="s">
        <v>180</v>
      </c>
    </row>
    <row r="277" spans="1:35" ht="12.75">
      <c r="A277" s="1" t="s">
        <v>447</v>
      </c>
      <c r="C277" s="1" t="s">
        <v>44</v>
      </c>
      <c r="D277" s="27" t="s">
        <v>588</v>
      </c>
      <c r="E277" s="38" t="s">
        <v>608</v>
      </c>
      <c r="F277" s="21">
        <v>165</v>
      </c>
      <c r="G277" s="4">
        <v>280</v>
      </c>
      <c r="I277" s="4">
        <v>324</v>
      </c>
      <c r="J277" s="22">
        <f t="shared" si="60"/>
        <v>324</v>
      </c>
      <c r="K277" s="4">
        <v>65</v>
      </c>
      <c r="L277" s="4">
        <v>100</v>
      </c>
      <c r="M277" s="5">
        <v>749</v>
      </c>
      <c r="N277" s="4">
        <v>0.22029372496662217</v>
      </c>
      <c r="O277" s="5">
        <v>670</v>
      </c>
      <c r="P277" s="4">
        <f t="shared" si="58"/>
        <v>0.4835820895522388</v>
      </c>
      <c r="Q277" s="5">
        <v>2496</v>
      </c>
      <c r="R277" s="23">
        <f t="shared" si="67"/>
        <v>0.8825870391290953</v>
      </c>
      <c r="S277" s="5">
        <v>0.281</v>
      </c>
      <c r="T277" s="27">
        <v>1.27</v>
      </c>
      <c r="U277" s="5">
        <v>35</v>
      </c>
      <c r="V277" s="4">
        <f t="shared" si="65"/>
        <v>4.714285714285714</v>
      </c>
      <c r="W277" s="5">
        <v>16</v>
      </c>
      <c r="X277" s="4">
        <f t="shared" si="66"/>
        <v>10.3125</v>
      </c>
      <c r="Y277" s="27">
        <v>182</v>
      </c>
      <c r="Z277" s="4">
        <f t="shared" si="68"/>
        <v>1.7802197802197801</v>
      </c>
      <c r="AA277" s="27">
        <v>143</v>
      </c>
      <c r="AB277" s="5">
        <v>1973</v>
      </c>
      <c r="AD277" s="5">
        <v>261</v>
      </c>
      <c r="AE277" s="5">
        <v>125</v>
      </c>
      <c r="AF277" s="5">
        <v>155</v>
      </c>
      <c r="AG277" s="5">
        <v>87</v>
      </c>
      <c r="AH277" s="5" t="s">
        <v>60</v>
      </c>
      <c r="AI277" s="1" t="s">
        <v>448</v>
      </c>
    </row>
    <row r="278" spans="1:34" ht="12.75">
      <c r="A278" s="1" t="s">
        <v>449</v>
      </c>
      <c r="C278" s="1" t="s">
        <v>56</v>
      </c>
      <c r="E278" s="38" t="s">
        <v>0</v>
      </c>
      <c r="F278" s="30">
        <v>614</v>
      </c>
      <c r="I278" s="4">
        <v>799</v>
      </c>
      <c r="J278" s="22">
        <f t="shared" si="60"/>
        <v>799</v>
      </c>
      <c r="L278" s="4">
        <v>70</v>
      </c>
      <c r="M278" s="5">
        <v>802</v>
      </c>
      <c r="N278" s="4">
        <v>0.7655860349127181</v>
      </c>
      <c r="O278" s="5">
        <v>770</v>
      </c>
      <c r="P278" s="4">
        <f t="shared" si="58"/>
        <v>1.0376623376623377</v>
      </c>
      <c r="Q278" s="5">
        <v>2967</v>
      </c>
      <c r="R278" s="23">
        <f t="shared" si="67"/>
        <v>2.5803371584520325</v>
      </c>
      <c r="S278" s="5">
        <v>0.71</v>
      </c>
      <c r="T278" s="5">
        <v>1.11</v>
      </c>
      <c r="U278" s="5">
        <v>370</v>
      </c>
      <c r="V278" s="4">
        <f t="shared" si="65"/>
        <v>1.6594594594594594</v>
      </c>
      <c r="W278" s="5">
        <v>44</v>
      </c>
      <c r="X278" s="4">
        <f t="shared" si="66"/>
        <v>13.954545454545455</v>
      </c>
      <c r="Y278" s="5">
        <v>178</v>
      </c>
      <c r="Z278" s="4">
        <f t="shared" si="68"/>
        <v>4.48876404494382</v>
      </c>
      <c r="AA278" s="5">
        <v>161</v>
      </c>
      <c r="AB278" s="5">
        <v>1971</v>
      </c>
      <c r="AC278" s="5">
        <v>1000</v>
      </c>
      <c r="AD278" s="5">
        <v>229</v>
      </c>
      <c r="AE278" s="5">
        <v>99</v>
      </c>
      <c r="AF278" s="5">
        <v>159</v>
      </c>
      <c r="AG278" s="5">
        <v>81</v>
      </c>
      <c r="AH278" s="5" t="s">
        <v>63</v>
      </c>
    </row>
    <row r="279" spans="1:34" ht="12.75">
      <c r="A279" s="1" t="s">
        <v>450</v>
      </c>
      <c r="C279" s="1" t="s">
        <v>65</v>
      </c>
      <c r="E279" s="38" t="s">
        <v>0</v>
      </c>
      <c r="F279" s="30">
        <v>759</v>
      </c>
      <c r="I279" s="4">
        <v>998</v>
      </c>
      <c r="J279" s="22">
        <f t="shared" si="60"/>
        <v>998</v>
      </c>
      <c r="K279" s="4">
        <v>216</v>
      </c>
      <c r="L279" s="4">
        <v>307</v>
      </c>
      <c r="M279" s="5">
        <v>911</v>
      </c>
      <c r="N279" s="4">
        <v>0.8331503841931943</v>
      </c>
      <c r="O279" s="5">
        <v>986</v>
      </c>
      <c r="P279" s="4">
        <f t="shared" si="58"/>
        <v>1.0121703853955375</v>
      </c>
      <c r="Q279" s="5">
        <v>4988</v>
      </c>
      <c r="R279" s="23">
        <f t="shared" si="67"/>
        <v>1.6703095112133004</v>
      </c>
      <c r="T279" s="27">
        <v>2.02</v>
      </c>
      <c r="U279" s="5">
        <v>440</v>
      </c>
      <c r="V279" s="4">
        <f t="shared" si="65"/>
        <v>1.725</v>
      </c>
      <c r="W279" s="5">
        <v>209</v>
      </c>
      <c r="X279" s="4">
        <f t="shared" si="66"/>
        <v>3.6315789473684212</v>
      </c>
      <c r="Y279" s="27">
        <v>701</v>
      </c>
      <c r="Z279" s="4">
        <f t="shared" si="68"/>
        <v>1.4236804564907275</v>
      </c>
      <c r="AA279" s="27">
        <v>347</v>
      </c>
      <c r="AB279" s="5">
        <v>1967</v>
      </c>
      <c r="AC279" s="5">
        <v>4000</v>
      </c>
      <c r="AD279" s="5">
        <v>178</v>
      </c>
      <c r="AE279" s="5">
        <v>91</v>
      </c>
      <c r="AF279" s="5">
        <v>185</v>
      </c>
      <c r="AG279" s="5">
        <v>79</v>
      </c>
      <c r="AH279" s="5" t="s">
        <v>63</v>
      </c>
    </row>
    <row r="280" spans="1:34" ht="12.75">
      <c r="A280" s="1" t="s">
        <v>451</v>
      </c>
      <c r="C280" s="1" t="s">
        <v>56</v>
      </c>
      <c r="E280" s="38" t="s">
        <v>0</v>
      </c>
      <c r="F280" s="30">
        <v>435</v>
      </c>
      <c r="I280" s="4">
        <v>495</v>
      </c>
      <c r="J280" s="22">
        <f t="shared" si="60"/>
        <v>495</v>
      </c>
      <c r="L280" s="4">
        <v>50</v>
      </c>
      <c r="M280" s="5">
        <v>420</v>
      </c>
      <c r="N280" s="4">
        <v>1.0357142857142858</v>
      </c>
      <c r="O280" s="5">
        <v>439</v>
      </c>
      <c r="P280" s="4">
        <f aca="true" t="shared" si="69" ref="P280:P306">+J280/O280</f>
        <v>1.1275626423690206</v>
      </c>
      <c r="Q280" s="5">
        <v>2468</v>
      </c>
      <c r="R280" s="23">
        <f t="shared" si="67"/>
        <v>4.19657328085205</v>
      </c>
      <c r="U280" s="5">
        <v>6</v>
      </c>
      <c r="V280" s="4">
        <f t="shared" si="65"/>
        <v>72.5</v>
      </c>
      <c r="W280" s="5">
        <v>6</v>
      </c>
      <c r="X280" s="4">
        <f t="shared" si="66"/>
        <v>72.5</v>
      </c>
      <c r="Y280" s="5">
        <v>61</v>
      </c>
      <c r="Z280" s="4">
        <f t="shared" si="68"/>
        <v>8.114754098360656</v>
      </c>
      <c r="AB280" s="5">
        <v>1946</v>
      </c>
      <c r="AD280" s="38">
        <v>19</v>
      </c>
      <c r="AE280" s="38">
        <v>9</v>
      </c>
      <c r="AF280" s="38">
        <v>24</v>
      </c>
      <c r="AG280" s="38">
        <v>9</v>
      </c>
      <c r="AH280" s="5" t="s">
        <v>75</v>
      </c>
    </row>
    <row r="281" spans="1:34" ht="12.75">
      <c r="A281" s="1" t="s">
        <v>452</v>
      </c>
      <c r="C281" s="1" t="s">
        <v>56</v>
      </c>
      <c r="E281" s="38" t="s">
        <v>0</v>
      </c>
      <c r="F281" s="21">
        <v>1234</v>
      </c>
      <c r="I281" s="4">
        <v>1718</v>
      </c>
      <c r="J281" s="22">
        <f t="shared" si="60"/>
        <v>1718</v>
      </c>
      <c r="K281" s="4">
        <v>65</v>
      </c>
      <c r="L281" s="4">
        <v>85</v>
      </c>
      <c r="M281" s="5">
        <v>781</v>
      </c>
      <c r="N281" s="4">
        <v>1.5800256081946222</v>
      </c>
      <c r="O281" s="5">
        <v>1930</v>
      </c>
      <c r="P281" s="4">
        <f t="shared" si="69"/>
        <v>0.8901554404145078</v>
      </c>
      <c r="Q281" s="5">
        <v>4320</v>
      </c>
      <c r="R281" s="23">
        <f t="shared" si="67"/>
        <v>3.6574666856356997</v>
      </c>
      <c r="S281" s="5">
        <v>1.162</v>
      </c>
      <c r="T281" s="27">
        <v>2.85</v>
      </c>
      <c r="U281" s="5">
        <v>922</v>
      </c>
      <c r="V281" s="4">
        <f t="shared" si="65"/>
        <v>1.3383947939262473</v>
      </c>
      <c r="W281" s="5">
        <v>115</v>
      </c>
      <c r="X281" s="4">
        <f t="shared" si="66"/>
        <v>10.730434782608695</v>
      </c>
      <c r="Y281" s="36">
        <v>1022</v>
      </c>
      <c r="Z281" s="4">
        <f t="shared" si="68"/>
        <v>1.6810176125244618</v>
      </c>
      <c r="AA281" s="27">
        <v>359</v>
      </c>
      <c r="AB281" s="5">
        <v>1972</v>
      </c>
      <c r="AD281" s="5">
        <v>67</v>
      </c>
      <c r="AE281" s="5">
        <v>34</v>
      </c>
      <c r="AF281" s="5">
        <v>80</v>
      </c>
      <c r="AG281" s="5">
        <v>30</v>
      </c>
      <c r="AH281" s="5" t="s">
        <v>256</v>
      </c>
    </row>
    <row r="282" spans="1:34" ht="12.75">
      <c r="A282" s="1" t="s">
        <v>453</v>
      </c>
      <c r="C282" s="1" t="s">
        <v>56</v>
      </c>
      <c r="E282" s="38" t="s">
        <v>0</v>
      </c>
      <c r="F282" s="30">
        <v>448</v>
      </c>
      <c r="I282" s="4">
        <v>583</v>
      </c>
      <c r="J282" s="22">
        <f t="shared" si="60"/>
        <v>583</v>
      </c>
      <c r="K282" s="4">
        <v>75</v>
      </c>
      <c r="L282" s="4">
        <v>75</v>
      </c>
      <c r="M282" s="5">
        <v>416</v>
      </c>
      <c r="N282" s="4">
        <v>1.0769230769230769</v>
      </c>
      <c r="O282" s="5">
        <v>392</v>
      </c>
      <c r="P282" s="4">
        <f t="shared" si="69"/>
        <v>1.4872448979591837</v>
      </c>
      <c r="Q282" s="5">
        <v>3010</v>
      </c>
      <c r="R282" s="23">
        <f t="shared" si="67"/>
        <v>3.5778175313059033</v>
      </c>
      <c r="S282" s="5">
        <v>0.263</v>
      </c>
      <c r="T282" s="27">
        <v>1.23</v>
      </c>
      <c r="U282" s="5">
        <v>122</v>
      </c>
      <c r="V282" s="4">
        <f t="shared" si="65"/>
        <v>3.6721311475409837</v>
      </c>
      <c r="W282" s="5">
        <v>10</v>
      </c>
      <c r="X282" s="4">
        <f t="shared" si="66"/>
        <v>44.8</v>
      </c>
      <c r="Y282" s="27">
        <v>117</v>
      </c>
      <c r="Z282" s="4">
        <f t="shared" si="68"/>
        <v>4.982905982905983</v>
      </c>
      <c r="AA282" s="27">
        <v>95</v>
      </c>
      <c r="AB282" s="5">
        <v>1978</v>
      </c>
      <c r="AD282" s="5">
        <v>79</v>
      </c>
      <c r="AE282" s="5">
        <v>33</v>
      </c>
      <c r="AF282" s="5">
        <v>45</v>
      </c>
      <c r="AG282" s="5">
        <v>27</v>
      </c>
      <c r="AH282" s="5" t="s">
        <v>70</v>
      </c>
    </row>
    <row r="283" spans="1:35" ht="12.75">
      <c r="A283" s="1" t="s">
        <v>454</v>
      </c>
      <c r="C283" s="1" t="s">
        <v>80</v>
      </c>
      <c r="E283" s="38" t="s">
        <v>0</v>
      </c>
      <c r="F283" s="30">
        <v>210</v>
      </c>
      <c r="G283" s="4">
        <v>380</v>
      </c>
      <c r="H283" s="4">
        <v>380</v>
      </c>
      <c r="I283" s="4">
        <f>H283*1.2</f>
        <v>456</v>
      </c>
      <c r="J283" s="22">
        <f t="shared" si="60"/>
        <v>456</v>
      </c>
      <c r="L283" s="4">
        <v>51</v>
      </c>
      <c r="M283" s="5">
        <v>270</v>
      </c>
      <c r="N283" s="4">
        <v>0.7777777777777778</v>
      </c>
      <c r="O283" s="5">
        <v>393</v>
      </c>
      <c r="P283" s="4">
        <f t="shared" si="69"/>
        <v>1.1603053435114503</v>
      </c>
      <c r="Q283" s="5">
        <v>3476</v>
      </c>
      <c r="R283" s="23">
        <f t="shared" si="67"/>
        <v>2.2375655287047693</v>
      </c>
      <c r="U283" s="5">
        <v>16</v>
      </c>
      <c r="V283" s="4">
        <f t="shared" si="65"/>
        <v>13.125</v>
      </c>
      <c r="W283" s="5">
        <v>0</v>
      </c>
      <c r="X283" s="4"/>
      <c r="Y283" s="5">
        <v>8</v>
      </c>
      <c r="Z283" s="4">
        <f t="shared" si="68"/>
        <v>57</v>
      </c>
      <c r="AB283" s="5">
        <v>1988</v>
      </c>
      <c r="AD283" s="5">
        <v>41</v>
      </c>
      <c r="AE283" s="5">
        <v>11</v>
      </c>
      <c r="AF283" s="5">
        <v>45</v>
      </c>
      <c r="AG283" s="5">
        <v>9</v>
      </c>
      <c r="AH283" s="5" t="s">
        <v>60</v>
      </c>
      <c r="AI283" s="42" t="s">
        <v>455</v>
      </c>
    </row>
    <row r="284" spans="1:34" ht="12.75">
      <c r="A284" s="1" t="s">
        <v>456</v>
      </c>
      <c r="C284" s="1" t="s">
        <v>457</v>
      </c>
      <c r="E284" s="38" t="s">
        <v>0</v>
      </c>
      <c r="F284" s="30">
        <v>136</v>
      </c>
      <c r="I284" s="4">
        <v>200</v>
      </c>
      <c r="J284" s="22">
        <f t="shared" si="60"/>
        <v>200</v>
      </c>
      <c r="K284" s="4">
        <v>56</v>
      </c>
      <c r="L284" s="4">
        <v>60</v>
      </c>
      <c r="M284" s="5">
        <v>430</v>
      </c>
      <c r="N284" s="4">
        <v>0.31627906976744186</v>
      </c>
      <c r="O284" s="5">
        <v>157</v>
      </c>
      <c r="P284" s="4">
        <f t="shared" si="69"/>
        <v>1.2738853503184713</v>
      </c>
      <c r="R284" s="23"/>
      <c r="S284" s="5">
        <v>0.122</v>
      </c>
      <c r="T284" s="27">
        <v>0.31</v>
      </c>
      <c r="U284" s="5">
        <v>61</v>
      </c>
      <c r="V284" s="4">
        <f t="shared" si="65"/>
        <v>2.2295081967213113</v>
      </c>
      <c r="W284" s="5">
        <v>5</v>
      </c>
      <c r="X284" s="4">
        <f>+F284/W284</f>
        <v>27.2</v>
      </c>
      <c r="Y284" s="27">
        <v>21</v>
      </c>
      <c r="Z284" s="4">
        <f t="shared" si="68"/>
        <v>9.523809523809524</v>
      </c>
      <c r="AA284" s="27">
        <v>68</v>
      </c>
      <c r="AB284" s="5">
        <v>1970</v>
      </c>
      <c r="AC284" s="5">
        <v>1500</v>
      </c>
      <c r="AD284" s="5">
        <v>400</v>
      </c>
      <c r="AE284" s="5">
        <v>296</v>
      </c>
      <c r="AF284" s="5">
        <v>370</v>
      </c>
      <c r="AG284" s="5">
        <v>249</v>
      </c>
      <c r="AH284" s="5" t="s">
        <v>60</v>
      </c>
    </row>
    <row r="285" spans="1:35" ht="12.75">
      <c r="A285" s="1" t="s">
        <v>458</v>
      </c>
      <c r="C285" s="1" t="s">
        <v>44</v>
      </c>
      <c r="D285" s="27" t="s">
        <v>44</v>
      </c>
      <c r="E285" s="38" t="s">
        <v>0</v>
      </c>
      <c r="F285" s="30">
        <v>199</v>
      </c>
      <c r="G285" s="4">
        <v>501</v>
      </c>
      <c r="I285" s="4">
        <v>580</v>
      </c>
      <c r="J285" s="22">
        <f t="shared" si="60"/>
        <v>580</v>
      </c>
      <c r="L285" s="4">
        <v>81</v>
      </c>
      <c r="M285" s="5">
        <v>370</v>
      </c>
      <c r="N285" s="4">
        <v>0.5378378378378378</v>
      </c>
      <c r="O285" s="5">
        <v>656</v>
      </c>
      <c r="P285" s="4">
        <f t="shared" si="69"/>
        <v>0.8841463414634146</v>
      </c>
      <c r="R285" s="23"/>
      <c r="U285" s="5">
        <v>9</v>
      </c>
      <c r="V285" s="4">
        <f t="shared" si="65"/>
        <v>22.11111111111111</v>
      </c>
      <c r="W285" s="5">
        <v>6</v>
      </c>
      <c r="X285" s="4">
        <f>+F285/W285</f>
        <v>33.166666666666664</v>
      </c>
      <c r="Y285" s="5">
        <v>90</v>
      </c>
      <c r="Z285" s="4">
        <f t="shared" si="68"/>
        <v>6.444444444444445</v>
      </c>
      <c r="AB285" s="5">
        <v>1997</v>
      </c>
      <c r="AD285" s="5">
        <v>24</v>
      </c>
      <c r="AE285" s="5">
        <v>24</v>
      </c>
      <c r="AF285" s="5">
        <v>18</v>
      </c>
      <c r="AG285" s="5">
        <v>14</v>
      </c>
      <c r="AH285" s="5" t="s">
        <v>45</v>
      </c>
      <c r="AI285" s="1" t="s">
        <v>46</v>
      </c>
    </row>
    <row r="286" spans="1:34" ht="12.75">
      <c r="A286" s="1" t="s">
        <v>459</v>
      </c>
      <c r="C286" s="1" t="s">
        <v>62</v>
      </c>
      <c r="E286" s="38" t="s">
        <v>0</v>
      </c>
      <c r="F286" s="30">
        <v>249</v>
      </c>
      <c r="I286" s="4">
        <v>311</v>
      </c>
      <c r="J286" s="22">
        <f t="shared" si="60"/>
        <v>311</v>
      </c>
      <c r="K286" s="4">
        <v>249</v>
      </c>
      <c r="M286" s="5">
        <v>393</v>
      </c>
      <c r="N286" s="4">
        <v>0.6335877862595419</v>
      </c>
      <c r="O286" s="5">
        <v>477</v>
      </c>
      <c r="P286" s="4">
        <f t="shared" si="69"/>
        <v>0.6519916142557652</v>
      </c>
      <c r="Q286" s="5">
        <v>3285</v>
      </c>
      <c r="R286" s="23">
        <f>(F286/M286)/(Q286/10000)</f>
        <v>1.9287299429514213</v>
      </c>
      <c r="U286" s="5">
        <v>1</v>
      </c>
      <c r="V286" s="4">
        <f t="shared" si="65"/>
        <v>249</v>
      </c>
      <c r="W286" s="5">
        <v>0</v>
      </c>
      <c r="X286" s="4" t="s">
        <v>6</v>
      </c>
      <c r="Y286" s="5">
        <v>75</v>
      </c>
      <c r="Z286" s="4">
        <f t="shared" si="68"/>
        <v>4.1466666666666665</v>
      </c>
      <c r="AB286" s="5">
        <v>1996</v>
      </c>
      <c r="AD286" s="5">
        <v>17</v>
      </c>
      <c r="AE286" s="5">
        <v>17</v>
      </c>
      <c r="AF286" s="5">
        <v>9</v>
      </c>
      <c r="AG286" s="5">
        <v>8</v>
      </c>
      <c r="AH286" s="5" t="s">
        <v>170</v>
      </c>
    </row>
    <row r="287" spans="1:34" ht="12.75">
      <c r="A287" s="1" t="s">
        <v>460</v>
      </c>
      <c r="C287" s="1" t="s">
        <v>56</v>
      </c>
      <c r="E287" s="38" t="s">
        <v>0</v>
      </c>
      <c r="F287" s="30">
        <v>315</v>
      </c>
      <c r="I287" s="4">
        <v>439</v>
      </c>
      <c r="J287" s="22">
        <f t="shared" si="60"/>
        <v>439</v>
      </c>
      <c r="K287" s="4">
        <v>315</v>
      </c>
      <c r="L287" s="4">
        <v>95</v>
      </c>
      <c r="M287" s="5">
        <v>858</v>
      </c>
      <c r="N287" s="4">
        <v>0.36713286713286714</v>
      </c>
      <c r="O287" s="5">
        <v>993</v>
      </c>
      <c r="P287" s="4">
        <f t="shared" si="69"/>
        <v>0.4420946626384693</v>
      </c>
      <c r="Q287" s="5">
        <v>2730</v>
      </c>
      <c r="R287" s="23">
        <f>(F287/M287)/(Q287/10000)</f>
        <v>1.3448090371167294</v>
      </c>
      <c r="U287" s="5">
        <v>7</v>
      </c>
      <c r="V287" s="4">
        <f t="shared" si="65"/>
        <v>45</v>
      </c>
      <c r="W287" s="5">
        <v>7</v>
      </c>
      <c r="X287" s="4">
        <f>+F287/W287</f>
        <v>45</v>
      </c>
      <c r="Y287" s="5">
        <v>18</v>
      </c>
      <c r="Z287" s="4">
        <f t="shared" si="68"/>
        <v>24.38888888888889</v>
      </c>
      <c r="AB287" s="5">
        <v>1998</v>
      </c>
      <c r="AD287" s="38">
        <v>72</v>
      </c>
      <c r="AE287" s="38">
        <v>72</v>
      </c>
      <c r="AF287" s="38">
        <v>28</v>
      </c>
      <c r="AG287" s="38">
        <v>28</v>
      </c>
      <c r="AH287" s="5" t="s">
        <v>235</v>
      </c>
    </row>
    <row r="288" spans="1:35" ht="12.75">
      <c r="A288" s="1" t="s">
        <v>461</v>
      </c>
      <c r="C288" s="1" t="s">
        <v>44</v>
      </c>
      <c r="D288" s="27" t="s">
        <v>588</v>
      </c>
      <c r="E288" s="38" t="s">
        <v>608</v>
      </c>
      <c r="F288" s="30">
        <v>180</v>
      </c>
      <c r="G288" s="4">
        <v>285</v>
      </c>
      <c r="I288" s="4">
        <v>330</v>
      </c>
      <c r="J288" s="22">
        <f aca="true" t="shared" si="70" ref="J288:J319">MAX(G288:I288)</f>
        <v>330</v>
      </c>
      <c r="K288" s="4">
        <v>54</v>
      </c>
      <c r="L288" s="4">
        <v>71</v>
      </c>
      <c r="M288" s="5">
        <v>761</v>
      </c>
      <c r="N288" s="4">
        <v>0.23653088042049936</v>
      </c>
      <c r="O288" s="5">
        <v>919</v>
      </c>
      <c r="P288" s="4">
        <f t="shared" si="69"/>
        <v>0.3590859630032644</v>
      </c>
      <c r="Q288" s="5">
        <v>3626</v>
      </c>
      <c r="R288" s="23">
        <f>(F288/M288)/(Q288/10000)</f>
        <v>0.6523190303929933</v>
      </c>
      <c r="S288" s="5">
        <v>1.328</v>
      </c>
      <c r="T288" s="27">
        <v>3.62</v>
      </c>
      <c r="U288" s="5">
        <v>2411</v>
      </c>
      <c r="V288" s="4">
        <f t="shared" si="65"/>
        <v>0.07465781833264205</v>
      </c>
      <c r="W288" s="5">
        <v>77</v>
      </c>
      <c r="X288" s="4">
        <f>+F288/W288</f>
        <v>2.3376623376623376</v>
      </c>
      <c r="Y288" s="27">
        <v>688</v>
      </c>
      <c r="Z288" s="4">
        <f t="shared" si="68"/>
        <v>0.4796511627906977</v>
      </c>
      <c r="AA288" s="27">
        <v>190</v>
      </c>
      <c r="AB288" s="5">
        <v>1933</v>
      </c>
      <c r="AC288" s="5">
        <v>2946</v>
      </c>
      <c r="AD288" s="5">
        <v>454</v>
      </c>
      <c r="AE288" s="5">
        <v>325</v>
      </c>
      <c r="AF288" s="5">
        <v>464</v>
      </c>
      <c r="AG288" s="5">
        <v>285</v>
      </c>
      <c r="AH288" s="5" t="s">
        <v>75</v>
      </c>
      <c r="AI288" s="1" t="s">
        <v>597</v>
      </c>
    </row>
    <row r="289" spans="1:34" ht="12.75">
      <c r="A289" s="1" t="s">
        <v>462</v>
      </c>
      <c r="C289" s="1" t="s">
        <v>77</v>
      </c>
      <c r="E289" s="38" t="s">
        <v>608</v>
      </c>
      <c r="F289" s="30">
        <v>190</v>
      </c>
      <c r="G289" s="4">
        <v>283</v>
      </c>
      <c r="I289" s="4">
        <v>315</v>
      </c>
      <c r="J289" s="22">
        <f t="shared" si="70"/>
        <v>315</v>
      </c>
      <c r="K289" s="4">
        <v>48</v>
      </c>
      <c r="L289" s="4">
        <v>53</v>
      </c>
      <c r="M289" s="5">
        <v>733</v>
      </c>
      <c r="N289" s="4">
        <v>0.2592087312414734</v>
      </c>
      <c r="O289" s="5">
        <v>1092</v>
      </c>
      <c r="P289" s="4">
        <f t="shared" si="69"/>
        <v>0.28846153846153844</v>
      </c>
      <c r="Q289" s="5">
        <v>5600</v>
      </c>
      <c r="R289" s="23">
        <f>(F289/M289)/(Q289/10000)</f>
        <v>0.46287273435977394</v>
      </c>
      <c r="S289" s="5">
        <v>1.101</v>
      </c>
      <c r="T289" s="27">
        <v>2.63</v>
      </c>
      <c r="U289" s="5">
        <v>2331</v>
      </c>
      <c r="V289" s="4">
        <f t="shared" si="65"/>
        <v>0.08151008151008152</v>
      </c>
      <c r="W289" s="5">
        <v>174</v>
      </c>
      <c r="X289" s="4">
        <f>+F289/W289</f>
        <v>1.0919540229885059</v>
      </c>
      <c r="Y289" s="27">
        <v>830</v>
      </c>
      <c r="Z289" s="4">
        <f t="shared" si="68"/>
        <v>0.3795180722891566</v>
      </c>
      <c r="AA289" s="27">
        <v>316</v>
      </c>
      <c r="AB289" s="5">
        <v>1919</v>
      </c>
      <c r="AC289" s="5">
        <v>3800</v>
      </c>
      <c r="AD289" s="5">
        <v>787</v>
      </c>
      <c r="AE289" s="5">
        <v>523</v>
      </c>
      <c r="AF289" s="5">
        <v>642</v>
      </c>
      <c r="AG289" s="5">
        <v>430</v>
      </c>
      <c r="AH289" s="5" t="s">
        <v>75</v>
      </c>
    </row>
    <row r="290" spans="1:34" ht="12.75">
      <c r="A290" s="28" t="s">
        <v>463</v>
      </c>
      <c r="B290" s="28"/>
      <c r="C290" s="29" t="s">
        <v>80</v>
      </c>
      <c r="E290" s="38" t="s">
        <v>0</v>
      </c>
      <c r="F290" s="30"/>
      <c r="G290" s="4">
        <v>295</v>
      </c>
      <c r="H290" s="4">
        <v>295</v>
      </c>
      <c r="I290" s="4">
        <v>354</v>
      </c>
      <c r="J290" s="22">
        <f t="shared" si="70"/>
        <v>354</v>
      </c>
      <c r="L290" s="4">
        <v>50</v>
      </c>
      <c r="O290" s="5">
        <v>370</v>
      </c>
      <c r="P290" s="4">
        <f t="shared" si="69"/>
        <v>0.9567567567567568</v>
      </c>
      <c r="R290" s="23"/>
      <c r="T290" s="32"/>
      <c r="V290" s="4"/>
      <c r="X290" s="4"/>
      <c r="Y290" s="27">
        <v>1</v>
      </c>
      <c r="Z290" s="4">
        <f t="shared" si="68"/>
        <v>354</v>
      </c>
      <c r="AA290" s="32"/>
      <c r="AB290" s="5">
        <v>2003</v>
      </c>
      <c r="AD290" s="38"/>
      <c r="AE290" s="38"/>
      <c r="AF290" s="5">
        <v>1</v>
      </c>
      <c r="AG290" s="5">
        <v>1</v>
      </c>
      <c r="AH290" s="5" t="s">
        <v>340</v>
      </c>
    </row>
    <row r="291" spans="1:35" ht="12.75">
      <c r="A291" s="1" t="s">
        <v>464</v>
      </c>
      <c r="C291" s="1" t="s">
        <v>80</v>
      </c>
      <c r="E291" s="38" t="s">
        <v>0</v>
      </c>
      <c r="F291" s="30">
        <v>231</v>
      </c>
      <c r="G291" s="4">
        <v>385</v>
      </c>
      <c r="H291" s="4">
        <v>385</v>
      </c>
      <c r="I291" s="4">
        <f>H291*1.2</f>
        <v>462</v>
      </c>
      <c r="J291" s="22">
        <f t="shared" si="70"/>
        <v>462</v>
      </c>
      <c r="K291" s="4">
        <v>80</v>
      </c>
      <c r="L291" s="4">
        <v>92</v>
      </c>
      <c r="M291" s="5">
        <v>363</v>
      </c>
      <c r="N291" s="4">
        <v>0.6363636363636364</v>
      </c>
      <c r="O291" s="5">
        <v>605</v>
      </c>
      <c r="P291" s="4">
        <f t="shared" si="69"/>
        <v>0.7636363636363637</v>
      </c>
      <c r="Q291" s="5">
        <v>2967</v>
      </c>
      <c r="R291" s="23">
        <f>(F291/M291)/(Q291/10000)</f>
        <v>2.144804975947544</v>
      </c>
      <c r="T291" s="27"/>
      <c r="U291" s="5">
        <v>2</v>
      </c>
      <c r="V291" s="4">
        <f>+F291/U291</f>
        <v>115.5</v>
      </c>
      <c r="W291" s="5">
        <v>6</v>
      </c>
      <c r="X291" s="4">
        <f>+F291/W291</f>
        <v>38.5</v>
      </c>
      <c r="Y291" s="27">
        <v>87</v>
      </c>
      <c r="Z291" s="4">
        <f t="shared" si="68"/>
        <v>5.310344827586207</v>
      </c>
      <c r="AA291" s="27"/>
      <c r="AB291" s="5">
        <v>1997</v>
      </c>
      <c r="AD291" s="5">
        <v>8</v>
      </c>
      <c r="AE291" s="5">
        <v>8</v>
      </c>
      <c r="AF291" s="38">
        <v>0</v>
      </c>
      <c r="AG291" s="38">
        <v>0</v>
      </c>
      <c r="AH291" s="5" t="s">
        <v>66</v>
      </c>
      <c r="AI291" s="1" t="s">
        <v>465</v>
      </c>
    </row>
    <row r="292" spans="1:34" ht="12.75">
      <c r="A292" s="29" t="s">
        <v>466</v>
      </c>
      <c r="B292" s="29"/>
      <c r="C292" s="29" t="s">
        <v>56</v>
      </c>
      <c r="E292" s="38" t="s">
        <v>0</v>
      </c>
      <c r="F292" s="30"/>
      <c r="I292" s="4">
        <v>368</v>
      </c>
      <c r="J292" s="22">
        <f t="shared" si="70"/>
        <v>368</v>
      </c>
      <c r="L292" s="4">
        <v>99</v>
      </c>
      <c r="O292" s="5">
        <v>326</v>
      </c>
      <c r="P292" s="4">
        <f t="shared" si="69"/>
        <v>1.1288343558282208</v>
      </c>
      <c r="R292" s="23"/>
      <c r="T292" s="35"/>
      <c r="V292" s="4"/>
      <c r="X292" s="4"/>
      <c r="Y292" s="27">
        <v>10</v>
      </c>
      <c r="Z292" s="4">
        <f t="shared" si="68"/>
        <v>36.8</v>
      </c>
      <c r="AA292" s="35"/>
      <c r="AB292" s="5">
        <v>1965</v>
      </c>
      <c r="AD292" s="38"/>
      <c r="AE292" s="38"/>
      <c r="AF292" s="5">
        <v>204</v>
      </c>
      <c r="AG292" s="5">
        <v>105</v>
      </c>
      <c r="AH292" s="5" t="s">
        <v>66</v>
      </c>
    </row>
    <row r="293" spans="1:34" ht="12.75">
      <c r="A293" s="1" t="s">
        <v>467</v>
      </c>
      <c r="C293" s="1" t="s">
        <v>430</v>
      </c>
      <c r="E293" s="38" t="s">
        <v>608</v>
      </c>
      <c r="F293" s="30">
        <v>175</v>
      </c>
      <c r="G293" s="4">
        <v>199</v>
      </c>
      <c r="H293" s="4">
        <v>210</v>
      </c>
      <c r="I293" s="4">
        <v>221</v>
      </c>
      <c r="J293" s="22">
        <f t="shared" si="70"/>
        <v>221</v>
      </c>
      <c r="K293" s="4">
        <v>45</v>
      </c>
      <c r="L293" s="4">
        <v>47</v>
      </c>
      <c r="M293" s="5">
        <v>1235</v>
      </c>
      <c r="N293" s="4">
        <v>0.1417004048582996</v>
      </c>
      <c r="O293" s="5">
        <v>1396</v>
      </c>
      <c r="P293" s="4">
        <f t="shared" si="69"/>
        <v>0.15830945558739254</v>
      </c>
      <c r="Q293" s="5">
        <v>2604</v>
      </c>
      <c r="R293" s="23">
        <f>(F293/M293)/(Q293/10000)</f>
        <v>0.5441643811762658</v>
      </c>
      <c r="S293" s="5">
        <v>1.014</v>
      </c>
      <c r="T293" s="5">
        <v>3.07</v>
      </c>
      <c r="U293" s="5">
        <v>547</v>
      </c>
      <c r="V293" s="4">
        <f>+F293/U293</f>
        <v>0.31992687385740404</v>
      </c>
      <c r="W293" s="5">
        <v>73</v>
      </c>
      <c r="X293" s="4">
        <f>+F293/W293</f>
        <v>2.3972602739726026</v>
      </c>
      <c r="Y293" s="27">
        <v>577</v>
      </c>
      <c r="Z293" s="4">
        <f t="shared" si="68"/>
        <v>0.3830155979202773</v>
      </c>
      <c r="AA293" s="5">
        <v>188</v>
      </c>
      <c r="AB293" s="5">
        <v>1988</v>
      </c>
      <c r="AD293" s="5">
        <v>105</v>
      </c>
      <c r="AE293" s="5">
        <v>95</v>
      </c>
      <c r="AF293" s="5">
        <v>135</v>
      </c>
      <c r="AG293" s="5">
        <v>100</v>
      </c>
      <c r="AH293" s="5" t="s">
        <v>66</v>
      </c>
    </row>
    <row r="294" spans="1:35" ht="12.75">
      <c r="A294" s="1" t="s">
        <v>468</v>
      </c>
      <c r="C294" s="1" t="s">
        <v>44</v>
      </c>
      <c r="D294" s="27" t="s">
        <v>588</v>
      </c>
      <c r="E294" s="38" t="s">
        <v>608</v>
      </c>
      <c r="F294" s="30">
        <v>130</v>
      </c>
      <c r="G294" s="4">
        <v>190</v>
      </c>
      <c r="I294" s="4">
        <v>222</v>
      </c>
      <c r="J294" s="22">
        <f t="shared" si="70"/>
        <v>222</v>
      </c>
      <c r="K294" s="4">
        <v>130</v>
      </c>
      <c r="M294" s="5">
        <v>585</v>
      </c>
      <c r="N294" s="4">
        <v>0.2222222222222222</v>
      </c>
      <c r="O294" s="5">
        <v>613</v>
      </c>
      <c r="P294" s="4">
        <f t="shared" si="69"/>
        <v>0.3621533442088091</v>
      </c>
      <c r="Q294" s="5">
        <v>3312</v>
      </c>
      <c r="R294" s="23">
        <f>(F294/M294)/(Q294/10000)</f>
        <v>0.6709608158883521</v>
      </c>
      <c r="S294" s="5">
        <v>0.418</v>
      </c>
      <c r="T294" s="27">
        <v>0.03</v>
      </c>
      <c r="U294" s="5">
        <v>189</v>
      </c>
      <c r="V294" s="4">
        <f>+F294/U294</f>
        <v>0.6878306878306878</v>
      </c>
      <c r="W294" s="5">
        <v>23</v>
      </c>
      <c r="X294" s="4">
        <f>+F294/W294</f>
        <v>5.6521739130434785</v>
      </c>
      <c r="Y294" s="27">
        <v>4</v>
      </c>
      <c r="Z294" s="4">
        <f t="shared" si="68"/>
        <v>55.5</v>
      </c>
      <c r="AA294" s="27">
        <v>141</v>
      </c>
      <c r="AB294" s="5">
        <v>1945</v>
      </c>
      <c r="AC294" s="5">
        <v>1500</v>
      </c>
      <c r="AD294" s="5">
        <v>209</v>
      </c>
      <c r="AE294" s="5">
        <v>120</v>
      </c>
      <c r="AF294" s="5">
        <v>175</v>
      </c>
      <c r="AG294" s="5">
        <v>111</v>
      </c>
      <c r="AH294" s="5" t="s">
        <v>94</v>
      </c>
      <c r="AI294" s="1" t="s">
        <v>46</v>
      </c>
    </row>
    <row r="295" spans="1:35" ht="12.75">
      <c r="A295" s="1" t="s">
        <v>469</v>
      </c>
      <c r="C295" s="1" t="s">
        <v>80</v>
      </c>
      <c r="E295" s="38" t="s">
        <v>0</v>
      </c>
      <c r="F295" s="30">
        <v>448</v>
      </c>
      <c r="G295" s="4">
        <v>594</v>
      </c>
      <c r="H295" s="4">
        <v>594</v>
      </c>
      <c r="I295" s="4">
        <f>H295*1.2</f>
        <v>712.8</v>
      </c>
      <c r="J295" s="22">
        <f t="shared" si="70"/>
        <v>712.8</v>
      </c>
      <c r="L295" s="4">
        <v>70</v>
      </c>
      <c r="M295" s="5">
        <v>792</v>
      </c>
      <c r="N295" s="4">
        <v>0.5656565656565656</v>
      </c>
      <c r="O295" s="5">
        <v>664</v>
      </c>
      <c r="P295" s="4">
        <f t="shared" si="69"/>
        <v>1.0734939759036144</v>
      </c>
      <c r="Q295" s="5">
        <v>1820</v>
      </c>
      <c r="R295" s="23">
        <f>(F295/M295)/(Q295/10000)</f>
        <v>3.108003108003108</v>
      </c>
      <c r="S295" s="5">
        <v>0.381</v>
      </c>
      <c r="T295" s="27">
        <v>0.64</v>
      </c>
      <c r="U295" s="5">
        <v>126</v>
      </c>
      <c r="V295" s="4">
        <f>+F295/U295</f>
        <v>3.5555555555555554</v>
      </c>
      <c r="W295" s="5">
        <v>37</v>
      </c>
      <c r="X295" s="4">
        <f>+F295/W295</f>
        <v>12.108108108108109</v>
      </c>
      <c r="Y295" s="27">
        <v>159</v>
      </c>
      <c r="Z295" s="4">
        <f t="shared" si="68"/>
        <v>4.483018867924528</v>
      </c>
      <c r="AA295" s="27">
        <v>247</v>
      </c>
      <c r="AB295" s="5">
        <v>1990</v>
      </c>
      <c r="AC295" s="5">
        <v>350</v>
      </c>
      <c r="AD295" s="5">
        <v>71</v>
      </c>
      <c r="AE295" s="5">
        <v>58</v>
      </c>
      <c r="AF295" s="5">
        <v>82</v>
      </c>
      <c r="AG295" s="5">
        <v>62</v>
      </c>
      <c r="AH295" s="5" t="s">
        <v>180</v>
      </c>
      <c r="AI295" s="1" t="s">
        <v>470</v>
      </c>
    </row>
    <row r="296" spans="1:35" ht="12.75">
      <c r="A296" s="1" t="s">
        <v>471</v>
      </c>
      <c r="C296" s="1" t="s">
        <v>44</v>
      </c>
      <c r="D296" s="27" t="s">
        <v>44</v>
      </c>
      <c r="E296" s="38" t="s">
        <v>0</v>
      </c>
      <c r="F296" s="30">
        <v>313</v>
      </c>
      <c r="G296" s="4">
        <v>578</v>
      </c>
      <c r="I296" s="4">
        <v>669</v>
      </c>
      <c r="J296" s="22">
        <f t="shared" si="70"/>
        <v>669</v>
      </c>
      <c r="K296" s="4">
        <v>50</v>
      </c>
      <c r="L296" s="4">
        <v>64</v>
      </c>
      <c r="M296" s="5">
        <v>775</v>
      </c>
      <c r="N296" s="4">
        <v>0.4038709677419355</v>
      </c>
      <c r="O296" s="5">
        <v>912</v>
      </c>
      <c r="P296" s="4">
        <f t="shared" si="69"/>
        <v>0.7335526315789473</v>
      </c>
      <c r="R296" s="23"/>
      <c r="U296" s="5">
        <v>36</v>
      </c>
      <c r="V296" s="4">
        <f>+F296/U296</f>
        <v>8.694444444444445</v>
      </c>
      <c r="W296" s="5">
        <v>20</v>
      </c>
      <c r="X296" s="4">
        <f>+F296/W296</f>
        <v>15.65</v>
      </c>
      <c r="Y296" s="27">
        <v>155</v>
      </c>
      <c r="Z296" s="4">
        <f t="shared" si="68"/>
        <v>4.316129032258065</v>
      </c>
      <c r="AB296" s="5">
        <v>1992</v>
      </c>
      <c r="AD296" s="5">
        <v>32</v>
      </c>
      <c r="AE296" s="5">
        <v>32</v>
      </c>
      <c r="AF296" s="5">
        <v>49</v>
      </c>
      <c r="AG296" s="5">
        <v>39</v>
      </c>
      <c r="AH296" s="5" t="s">
        <v>244</v>
      </c>
      <c r="AI296" s="1" t="s">
        <v>46</v>
      </c>
    </row>
    <row r="297" spans="1:34" ht="12.75">
      <c r="A297" s="28" t="s">
        <v>472</v>
      </c>
      <c r="B297" s="28"/>
      <c r="C297" s="29" t="s">
        <v>65</v>
      </c>
      <c r="E297" s="38" t="s">
        <v>0</v>
      </c>
      <c r="F297" s="30"/>
      <c r="I297" s="4">
        <v>465</v>
      </c>
      <c r="J297" s="22">
        <f t="shared" si="70"/>
        <v>465</v>
      </c>
      <c r="L297" s="4">
        <v>116</v>
      </c>
      <c r="O297" s="5">
        <v>710</v>
      </c>
      <c r="P297" s="4">
        <f t="shared" si="69"/>
        <v>0.6549295774647887</v>
      </c>
      <c r="R297" s="23"/>
      <c r="T297" s="27">
        <v>1.93</v>
      </c>
      <c r="V297" s="4"/>
      <c r="X297" s="4"/>
      <c r="Y297" s="27">
        <v>220</v>
      </c>
      <c r="Z297" s="4">
        <f t="shared" si="68"/>
        <v>2.1136363636363638</v>
      </c>
      <c r="AA297" s="27">
        <v>114</v>
      </c>
      <c r="AB297" s="5">
        <v>1994</v>
      </c>
      <c r="AF297" s="5">
        <v>32</v>
      </c>
      <c r="AG297" s="5">
        <v>27</v>
      </c>
      <c r="AH297" s="5" t="s">
        <v>75</v>
      </c>
    </row>
    <row r="298" spans="1:34" ht="12.75">
      <c r="A298" s="28" t="s">
        <v>473</v>
      </c>
      <c r="B298" s="28"/>
      <c r="C298" s="29" t="s">
        <v>65</v>
      </c>
      <c r="E298" s="38" t="s">
        <v>0</v>
      </c>
      <c r="F298" s="30"/>
      <c r="I298" s="4">
        <v>272</v>
      </c>
      <c r="J298" s="22">
        <f t="shared" si="70"/>
        <v>272</v>
      </c>
      <c r="L298" s="4">
        <v>73</v>
      </c>
      <c r="O298" s="5">
        <v>283</v>
      </c>
      <c r="P298" s="4">
        <f t="shared" si="69"/>
        <v>0.9611307420494699</v>
      </c>
      <c r="R298" s="23"/>
      <c r="T298" s="32"/>
      <c r="V298" s="4"/>
      <c r="X298" s="4"/>
      <c r="Y298" s="27">
        <v>0</v>
      </c>
      <c r="Z298" s="4" t="s">
        <v>50</v>
      </c>
      <c r="AA298" s="32"/>
      <c r="AB298" s="5">
        <v>2003</v>
      </c>
      <c r="AF298" s="5">
        <v>1</v>
      </c>
      <c r="AG298" s="5">
        <v>1</v>
      </c>
      <c r="AH298" s="5" t="s">
        <v>110</v>
      </c>
    </row>
    <row r="299" spans="1:34" ht="12.75">
      <c r="A299" s="24" t="s">
        <v>474</v>
      </c>
      <c r="B299" s="24"/>
      <c r="C299" s="24" t="s">
        <v>475</v>
      </c>
      <c r="E299" s="38" t="s">
        <v>608</v>
      </c>
      <c r="G299" s="4" t="s">
        <v>49</v>
      </c>
      <c r="J299" s="22">
        <f t="shared" si="70"/>
        <v>0</v>
      </c>
      <c r="L299" s="4" t="s">
        <v>49</v>
      </c>
      <c r="O299" s="5">
        <v>479</v>
      </c>
      <c r="P299" s="4">
        <f t="shared" si="69"/>
        <v>0</v>
      </c>
      <c r="T299" s="26"/>
      <c r="Y299" s="27">
        <v>0</v>
      </c>
      <c r="Z299" s="4" t="s">
        <v>50</v>
      </c>
      <c r="AA299" s="26"/>
      <c r="AB299" s="5">
        <v>2002</v>
      </c>
      <c r="AF299" s="5">
        <v>1</v>
      </c>
      <c r="AG299" s="5">
        <v>1</v>
      </c>
      <c r="AH299" s="5" t="s">
        <v>60</v>
      </c>
    </row>
    <row r="300" spans="1:34" ht="12.75">
      <c r="A300" s="1" t="s">
        <v>476</v>
      </c>
      <c r="C300" s="1" t="s">
        <v>65</v>
      </c>
      <c r="E300" s="38" t="s">
        <v>0</v>
      </c>
      <c r="F300" s="30">
        <v>394</v>
      </c>
      <c r="I300" s="4">
        <v>558</v>
      </c>
      <c r="J300" s="22">
        <f t="shared" si="70"/>
        <v>558</v>
      </c>
      <c r="K300" s="4">
        <v>94</v>
      </c>
      <c r="L300" s="4">
        <v>131</v>
      </c>
      <c r="M300" s="5">
        <v>539</v>
      </c>
      <c r="N300" s="4">
        <v>0.7309833024118738</v>
      </c>
      <c r="O300" s="5">
        <v>603</v>
      </c>
      <c r="P300" s="4">
        <f t="shared" si="69"/>
        <v>0.9253731343283582</v>
      </c>
      <c r="R300" s="23"/>
      <c r="U300" s="5">
        <v>38</v>
      </c>
      <c r="V300" s="4">
        <f aca="true" t="shared" si="71" ref="V300:V308">+F300/U300</f>
        <v>10.368421052631579</v>
      </c>
      <c r="W300" s="5">
        <v>7</v>
      </c>
      <c r="X300" s="4">
        <f>+F300/W300</f>
        <v>56.285714285714285</v>
      </c>
      <c r="Y300" s="27">
        <v>48</v>
      </c>
      <c r="Z300" s="4">
        <f>+J300/Y300</f>
        <v>11.625</v>
      </c>
      <c r="AB300" s="5">
        <v>1989</v>
      </c>
      <c r="AD300" s="5">
        <v>46</v>
      </c>
      <c r="AE300" s="5">
        <v>40</v>
      </c>
      <c r="AF300" s="5">
        <v>57</v>
      </c>
      <c r="AG300" s="5">
        <v>43</v>
      </c>
      <c r="AH300" s="5" t="s">
        <v>75</v>
      </c>
    </row>
    <row r="301" spans="1:34" ht="12.75">
      <c r="A301" s="1" t="s">
        <v>477</v>
      </c>
      <c r="C301" s="1" t="s">
        <v>151</v>
      </c>
      <c r="E301" s="38" t="s">
        <v>0</v>
      </c>
      <c r="F301" s="30">
        <v>242</v>
      </c>
      <c r="I301" s="4">
        <v>311</v>
      </c>
      <c r="J301" s="22">
        <f t="shared" si="70"/>
        <v>311</v>
      </c>
      <c r="K301" s="4">
        <v>55</v>
      </c>
      <c r="L301" s="4">
        <v>55</v>
      </c>
      <c r="M301" s="5">
        <v>665</v>
      </c>
      <c r="N301" s="4">
        <v>0.36390977443609024</v>
      </c>
      <c r="O301" s="5">
        <v>560</v>
      </c>
      <c r="P301" s="4">
        <f t="shared" si="69"/>
        <v>0.5553571428571429</v>
      </c>
      <c r="Q301" s="5">
        <v>2688</v>
      </c>
      <c r="R301" s="23">
        <f>(F301/M301)/(Q301/10000)</f>
        <v>1.3538310060866454</v>
      </c>
      <c r="T301" s="27">
        <v>0</v>
      </c>
      <c r="U301" s="5">
        <v>27</v>
      </c>
      <c r="V301" s="4">
        <f t="shared" si="71"/>
        <v>8.962962962962964</v>
      </c>
      <c r="W301" s="5">
        <v>5</v>
      </c>
      <c r="X301" s="4">
        <f>+F301/W301</f>
        <v>48.4</v>
      </c>
      <c r="Y301" s="27">
        <v>5</v>
      </c>
      <c r="Z301" s="4">
        <f>+J301/Y301</f>
        <v>62.2</v>
      </c>
      <c r="AA301" s="27">
        <v>0</v>
      </c>
      <c r="AB301" s="5">
        <v>1968</v>
      </c>
      <c r="AC301" s="5">
        <v>2000</v>
      </c>
      <c r="AD301" s="5">
        <v>268</v>
      </c>
      <c r="AE301" s="5">
        <v>202</v>
      </c>
      <c r="AF301" s="5">
        <v>290</v>
      </c>
      <c r="AG301" s="5">
        <v>173</v>
      </c>
      <c r="AH301" s="5" t="s">
        <v>60</v>
      </c>
    </row>
    <row r="302" spans="1:35" ht="11.25" customHeight="1">
      <c r="A302" s="1" t="s">
        <v>478</v>
      </c>
      <c r="C302" s="1" t="s">
        <v>65</v>
      </c>
      <c r="E302" s="38" t="s">
        <v>0</v>
      </c>
      <c r="F302" s="30">
        <v>172</v>
      </c>
      <c r="I302" s="4">
        <v>230</v>
      </c>
      <c r="J302" s="22">
        <f t="shared" si="70"/>
        <v>230</v>
      </c>
      <c r="K302" s="4">
        <v>60</v>
      </c>
      <c r="L302" s="4">
        <v>45</v>
      </c>
      <c r="M302" s="5">
        <v>578</v>
      </c>
      <c r="N302" s="4">
        <v>0.2975778546712803</v>
      </c>
      <c r="O302" s="5">
        <v>567</v>
      </c>
      <c r="P302" s="4">
        <f t="shared" si="69"/>
        <v>0.4056437389770723</v>
      </c>
      <c r="Q302" s="5">
        <v>2720</v>
      </c>
      <c r="R302" s="23">
        <f>(F302/M302)/(Q302/10000)</f>
        <v>1.0940362304091187</v>
      </c>
      <c r="T302" s="27">
        <v>0.88</v>
      </c>
      <c r="U302" s="5">
        <v>66</v>
      </c>
      <c r="V302" s="4">
        <f t="shared" si="71"/>
        <v>2.606060606060606</v>
      </c>
      <c r="W302" s="5">
        <v>24</v>
      </c>
      <c r="X302" s="4">
        <f>+F302/W302</f>
        <v>7.166666666666667</v>
      </c>
      <c r="Y302" s="27">
        <v>61</v>
      </c>
      <c r="Z302" s="4">
        <f>+J302/Y302</f>
        <v>3.7704918032786887</v>
      </c>
      <c r="AA302" s="27">
        <v>69</v>
      </c>
      <c r="AB302" s="5">
        <v>1943</v>
      </c>
      <c r="AC302" s="5">
        <v>1250</v>
      </c>
      <c r="AD302" s="5">
        <v>323</v>
      </c>
      <c r="AE302" s="5">
        <v>203</v>
      </c>
      <c r="AF302" s="5">
        <v>316</v>
      </c>
      <c r="AG302" s="5">
        <v>186</v>
      </c>
      <c r="AH302" s="5" t="s">
        <v>75</v>
      </c>
      <c r="AI302" s="42" t="s">
        <v>479</v>
      </c>
    </row>
    <row r="303" spans="1:35" ht="11.25" customHeight="1">
      <c r="A303" s="1" t="s">
        <v>480</v>
      </c>
      <c r="C303" s="1" t="s">
        <v>44</v>
      </c>
      <c r="D303" s="27" t="s">
        <v>606</v>
      </c>
      <c r="E303" s="38" t="s">
        <v>0</v>
      </c>
      <c r="F303" s="30">
        <v>150</v>
      </c>
      <c r="G303" s="4">
        <v>188</v>
      </c>
      <c r="I303" s="4">
        <v>218</v>
      </c>
      <c r="J303" s="22">
        <f t="shared" si="70"/>
        <v>218</v>
      </c>
      <c r="K303" s="4">
        <v>61</v>
      </c>
      <c r="L303" s="4">
        <v>71</v>
      </c>
      <c r="M303" s="5">
        <v>215</v>
      </c>
      <c r="N303" s="4">
        <v>0.6976744186046512</v>
      </c>
      <c r="O303" s="5">
        <v>273</v>
      </c>
      <c r="P303" s="4">
        <f t="shared" si="69"/>
        <v>0.7985347985347986</v>
      </c>
      <c r="R303" s="23"/>
      <c r="U303" s="5">
        <v>1</v>
      </c>
      <c r="V303" s="4">
        <f t="shared" si="71"/>
        <v>150</v>
      </c>
      <c r="W303" s="5">
        <v>0</v>
      </c>
      <c r="Y303" s="27">
        <v>0</v>
      </c>
      <c r="Z303" s="4" t="s">
        <v>50</v>
      </c>
      <c r="AB303" s="5">
        <v>1988</v>
      </c>
      <c r="AD303" s="5">
        <v>3</v>
      </c>
      <c r="AE303" s="5">
        <v>2</v>
      </c>
      <c r="AF303" s="5">
        <v>6</v>
      </c>
      <c r="AG303" s="5">
        <v>3</v>
      </c>
      <c r="AH303" s="5" t="s">
        <v>63</v>
      </c>
      <c r="AI303" s="1" t="s">
        <v>46</v>
      </c>
    </row>
    <row r="304" spans="1:35" ht="12.75">
      <c r="A304" s="1" t="s">
        <v>481</v>
      </c>
      <c r="C304" s="1" t="s">
        <v>62</v>
      </c>
      <c r="E304" s="38" t="s">
        <v>0</v>
      </c>
      <c r="F304" s="30">
        <v>99</v>
      </c>
      <c r="H304" s="4">
        <v>153</v>
      </c>
      <c r="J304" s="22">
        <f t="shared" si="70"/>
        <v>153</v>
      </c>
      <c r="K304" s="4">
        <v>99</v>
      </c>
      <c r="M304" s="5">
        <v>758</v>
      </c>
      <c r="N304" s="4">
        <v>0.13060686015831136</v>
      </c>
      <c r="O304" s="5">
        <v>69</v>
      </c>
      <c r="P304" s="4">
        <f t="shared" si="69"/>
        <v>2.217391304347826</v>
      </c>
      <c r="Q304" s="5">
        <v>2499</v>
      </c>
      <c r="R304" s="23">
        <f>(F304/M304)/(Q304/10000)</f>
        <v>0.5226364952313379</v>
      </c>
      <c r="S304" s="5">
        <v>0.329</v>
      </c>
      <c r="U304" s="5">
        <v>150</v>
      </c>
      <c r="V304" s="4">
        <f t="shared" si="71"/>
        <v>0.66</v>
      </c>
      <c r="W304" s="5">
        <v>24</v>
      </c>
      <c r="X304" s="4">
        <f>+F304/W304</f>
        <v>4.125</v>
      </c>
      <c r="Y304" s="27">
        <v>1</v>
      </c>
      <c r="Z304" s="4">
        <f>+J304/Y304</f>
        <v>153</v>
      </c>
      <c r="AB304" s="5">
        <v>1865</v>
      </c>
      <c r="AC304" s="5">
        <v>1800</v>
      </c>
      <c r="AD304" s="5">
        <v>109</v>
      </c>
      <c r="AE304" s="5">
        <v>77</v>
      </c>
      <c r="AF304" s="5">
        <v>123</v>
      </c>
      <c r="AG304" s="5">
        <v>55</v>
      </c>
      <c r="AH304" s="5" t="s">
        <v>75</v>
      </c>
      <c r="AI304" s="1" t="s">
        <v>227</v>
      </c>
    </row>
    <row r="305" spans="1:35" ht="12.75">
      <c r="A305" s="1" t="s">
        <v>482</v>
      </c>
      <c r="C305" s="1" t="s">
        <v>44</v>
      </c>
      <c r="D305" s="27" t="s">
        <v>588</v>
      </c>
      <c r="E305" s="38" t="s">
        <v>608</v>
      </c>
      <c r="F305" s="21">
        <v>590</v>
      </c>
      <c r="G305" s="4">
        <v>922</v>
      </c>
      <c r="I305" s="4">
        <v>1068</v>
      </c>
      <c r="J305" s="22">
        <f t="shared" si="70"/>
        <v>1068</v>
      </c>
      <c r="K305" s="4">
        <v>590</v>
      </c>
      <c r="L305" s="4">
        <v>105</v>
      </c>
      <c r="M305" s="5">
        <v>1260</v>
      </c>
      <c r="N305" s="4">
        <v>0.46825396825396826</v>
      </c>
      <c r="O305" s="5">
        <v>1356</v>
      </c>
      <c r="P305" s="4">
        <f t="shared" si="69"/>
        <v>0.7876106194690266</v>
      </c>
      <c r="Q305" s="5">
        <v>4628</v>
      </c>
      <c r="R305" s="51">
        <f>(F305/M305)/(Q305/10000)</f>
        <v>1.0117847196498881</v>
      </c>
      <c r="T305" s="27">
        <v>2.52</v>
      </c>
      <c r="U305" s="5">
        <v>574</v>
      </c>
      <c r="V305" s="4">
        <f t="shared" si="71"/>
        <v>1.0278745644599303</v>
      </c>
      <c r="W305" s="5">
        <v>250</v>
      </c>
      <c r="X305" s="4">
        <f>+F305/W305</f>
        <v>2.36</v>
      </c>
      <c r="Y305" s="36">
        <v>1031</v>
      </c>
      <c r="Z305" s="4">
        <f>+J305/Y305</f>
        <v>1.0358874878758486</v>
      </c>
      <c r="AA305" s="27">
        <v>409</v>
      </c>
      <c r="AB305" s="5">
        <v>1981</v>
      </c>
      <c r="AD305" s="5">
        <v>126</v>
      </c>
      <c r="AE305" s="5">
        <v>98</v>
      </c>
      <c r="AF305" s="5">
        <v>155</v>
      </c>
      <c r="AG305" s="5">
        <v>101</v>
      </c>
      <c r="AH305" s="5" t="s">
        <v>224</v>
      </c>
      <c r="AI305" s="1" t="s">
        <v>483</v>
      </c>
    </row>
    <row r="306" spans="1:34" ht="12.75">
      <c r="A306" s="1" t="s">
        <v>484</v>
      </c>
      <c r="C306" s="1" t="s">
        <v>65</v>
      </c>
      <c r="E306" s="38" t="s">
        <v>0</v>
      </c>
      <c r="F306" s="30">
        <v>140</v>
      </c>
      <c r="I306" s="4">
        <v>200</v>
      </c>
      <c r="J306" s="22">
        <f t="shared" si="70"/>
        <v>200</v>
      </c>
      <c r="K306" s="4">
        <v>48</v>
      </c>
      <c r="L306" s="4">
        <v>120</v>
      </c>
      <c r="M306" s="5">
        <v>271</v>
      </c>
      <c r="N306" s="4">
        <v>0.5166051660516605</v>
      </c>
      <c r="O306" s="5">
        <v>76</v>
      </c>
      <c r="P306" s="4">
        <f t="shared" si="69"/>
        <v>2.6315789473684212</v>
      </c>
      <c r="R306" s="23"/>
      <c r="U306" s="5">
        <v>5</v>
      </c>
      <c r="V306" s="4">
        <f t="shared" si="71"/>
        <v>28</v>
      </c>
      <c r="W306" s="5">
        <v>2</v>
      </c>
      <c r="X306" s="4">
        <f>+F306/W306</f>
        <v>70</v>
      </c>
      <c r="Y306" s="27">
        <v>93</v>
      </c>
      <c r="Z306" s="4">
        <f>+J306/Y306</f>
        <v>2.150537634408602</v>
      </c>
      <c r="AB306" s="5">
        <v>1994</v>
      </c>
      <c r="AD306" s="5">
        <v>3</v>
      </c>
      <c r="AE306" s="5">
        <v>2</v>
      </c>
      <c r="AF306" s="5">
        <v>1</v>
      </c>
      <c r="AG306" s="5">
        <v>0</v>
      </c>
      <c r="AH306" s="5" t="s">
        <v>224</v>
      </c>
    </row>
    <row r="307" spans="1:35" ht="12.75">
      <c r="A307" s="1" t="s">
        <v>487</v>
      </c>
      <c r="C307" s="1" t="s">
        <v>44</v>
      </c>
      <c r="D307" s="27" t="s">
        <v>588</v>
      </c>
      <c r="E307" s="38" t="s">
        <v>608</v>
      </c>
      <c r="F307" s="30">
        <v>296</v>
      </c>
      <c r="G307" s="4">
        <v>340</v>
      </c>
      <c r="I307" s="4">
        <v>390</v>
      </c>
      <c r="J307" s="22">
        <f t="shared" si="70"/>
        <v>390</v>
      </c>
      <c r="K307" s="4">
        <v>72</v>
      </c>
      <c r="L307" s="4">
        <v>74</v>
      </c>
      <c r="M307" s="5">
        <v>688</v>
      </c>
      <c r="N307" s="4">
        <v>0.43023255813953487</v>
      </c>
      <c r="O307" s="5">
        <v>683</v>
      </c>
      <c r="P307" s="4">
        <f>+J307/O307</f>
        <v>0.5710102489019033</v>
      </c>
      <c r="Q307" s="5">
        <v>2666</v>
      </c>
      <c r="R307" s="23">
        <f>(F307/M307)/(Q307/10000)</f>
        <v>1.6137755369074827</v>
      </c>
      <c r="S307" s="5">
        <v>0.379</v>
      </c>
      <c r="T307" s="27">
        <v>1.07</v>
      </c>
      <c r="U307" s="5">
        <v>339</v>
      </c>
      <c r="V307" s="4">
        <f t="shared" si="71"/>
        <v>0.8731563421828908</v>
      </c>
      <c r="W307" s="5">
        <v>25</v>
      </c>
      <c r="X307" s="4">
        <f>+F307/W307</f>
        <v>11.84</v>
      </c>
      <c r="Y307" s="27">
        <v>186</v>
      </c>
      <c r="Z307" s="4">
        <f>+J307/Y307</f>
        <v>2.096774193548387</v>
      </c>
      <c r="AA307" s="27">
        <v>174</v>
      </c>
      <c r="AB307" s="5">
        <v>1898</v>
      </c>
      <c r="AC307" s="5">
        <v>1150</v>
      </c>
      <c r="AD307" s="5">
        <v>227</v>
      </c>
      <c r="AE307" s="5">
        <v>98</v>
      </c>
      <c r="AF307" s="5">
        <v>150</v>
      </c>
      <c r="AG307" s="5">
        <v>89</v>
      </c>
      <c r="AH307" s="5" t="s">
        <v>75</v>
      </c>
      <c r="AI307" s="1" t="s">
        <v>598</v>
      </c>
    </row>
    <row r="308" spans="1:35" ht="12.75">
      <c r="A308" s="1" t="s">
        <v>491</v>
      </c>
      <c r="C308" s="1" t="s">
        <v>44</v>
      </c>
      <c r="D308" s="27" t="s">
        <v>588</v>
      </c>
      <c r="E308" s="38" t="s">
        <v>608</v>
      </c>
      <c r="F308" s="30">
        <v>203</v>
      </c>
      <c r="G308" s="4">
        <v>268</v>
      </c>
      <c r="I308" s="4">
        <v>310</v>
      </c>
      <c r="J308" s="22">
        <f t="shared" si="70"/>
        <v>310</v>
      </c>
      <c r="K308" s="4">
        <v>35</v>
      </c>
      <c r="L308" s="4">
        <v>62</v>
      </c>
      <c r="M308" s="5">
        <v>596</v>
      </c>
      <c r="N308" s="4">
        <v>0.34060402684563756</v>
      </c>
      <c r="O308" s="5">
        <v>649</v>
      </c>
      <c r="P308" s="4">
        <f>+J308/O308</f>
        <v>0.4776579352850539</v>
      </c>
      <c r="Q308" s="5">
        <v>3036</v>
      </c>
      <c r="R308" s="23">
        <f>(F308/M308)/(Q308/10000)</f>
        <v>1.1218841463953808</v>
      </c>
      <c r="S308" s="5">
        <v>0.373</v>
      </c>
      <c r="T308" s="27">
        <v>0.8</v>
      </c>
      <c r="U308" s="5">
        <v>151</v>
      </c>
      <c r="V308" s="4">
        <f t="shared" si="71"/>
        <v>1.3443708609271523</v>
      </c>
      <c r="W308" s="5">
        <v>25</v>
      </c>
      <c r="X308" s="4">
        <f>+F308/W308</f>
        <v>8.12</v>
      </c>
      <c r="Y308" s="27">
        <v>124</v>
      </c>
      <c r="Z308" s="4">
        <f>+J308/Y308</f>
        <v>2.5</v>
      </c>
      <c r="AA308" s="27">
        <v>155</v>
      </c>
      <c r="AB308" s="5">
        <v>1953</v>
      </c>
      <c r="AC308" s="5">
        <v>1200</v>
      </c>
      <c r="AD308" s="5">
        <v>145</v>
      </c>
      <c r="AE308" s="5">
        <v>89</v>
      </c>
      <c r="AF308" s="5">
        <v>156</v>
      </c>
      <c r="AG308" s="5">
        <v>81</v>
      </c>
      <c r="AH308" s="5" t="s">
        <v>75</v>
      </c>
      <c r="AI308" s="1" t="s">
        <v>46</v>
      </c>
    </row>
    <row r="309" spans="1:34" ht="12.75">
      <c r="A309" s="29" t="s">
        <v>492</v>
      </c>
      <c r="B309" s="29"/>
      <c r="C309" s="1" t="s">
        <v>246</v>
      </c>
      <c r="E309" s="38" t="s">
        <v>0</v>
      </c>
      <c r="F309" s="30"/>
      <c r="I309" s="4">
        <v>70</v>
      </c>
      <c r="J309" s="22">
        <f t="shared" si="70"/>
        <v>70</v>
      </c>
      <c r="O309" s="5">
        <v>218</v>
      </c>
      <c r="P309" s="4">
        <f>+J309/O309</f>
        <v>0.3211009174311927</v>
      </c>
      <c r="R309" s="23"/>
      <c r="T309" s="35"/>
      <c r="V309" s="4"/>
      <c r="X309" s="4"/>
      <c r="Y309" s="27">
        <v>0</v>
      </c>
      <c r="Z309" s="4" t="s">
        <v>50</v>
      </c>
      <c r="AA309" s="35"/>
      <c r="AB309" s="5">
        <v>1956</v>
      </c>
      <c r="AF309" s="5">
        <v>40</v>
      </c>
      <c r="AG309" s="5">
        <v>23</v>
      </c>
      <c r="AH309" s="5" t="s">
        <v>75</v>
      </c>
    </row>
    <row r="310" spans="1:34" ht="12.75">
      <c r="A310" s="1" t="s">
        <v>493</v>
      </c>
      <c r="C310" s="1" t="s">
        <v>80</v>
      </c>
      <c r="E310" s="38" t="s">
        <v>0</v>
      </c>
      <c r="F310" s="30">
        <v>576</v>
      </c>
      <c r="G310" s="4">
        <v>875</v>
      </c>
      <c r="H310" s="4">
        <v>875</v>
      </c>
      <c r="I310" s="4">
        <f>H310*1.2</f>
        <v>1050</v>
      </c>
      <c r="J310" s="22">
        <f t="shared" si="70"/>
        <v>1050</v>
      </c>
      <c r="K310" s="4">
        <v>576</v>
      </c>
      <c r="L310" s="4">
        <v>275</v>
      </c>
      <c r="M310" s="5">
        <v>678</v>
      </c>
      <c r="N310" s="4">
        <v>0.8495575221238938</v>
      </c>
      <c r="O310" s="5">
        <v>770</v>
      </c>
      <c r="P310" s="4">
        <f>+J310/O310</f>
        <v>1.3636363636363635</v>
      </c>
      <c r="R310" s="23"/>
      <c r="S310" s="5">
        <v>0.438</v>
      </c>
      <c r="T310" s="27">
        <v>0.79</v>
      </c>
      <c r="U310" s="5">
        <v>178</v>
      </c>
      <c r="V310" s="4">
        <f>+F310/U310</f>
        <v>3.235955056179775</v>
      </c>
      <c r="W310" s="5">
        <v>32</v>
      </c>
      <c r="X310" s="4">
        <f>+F310/W310</f>
        <v>18</v>
      </c>
      <c r="Y310" s="27">
        <v>190</v>
      </c>
      <c r="Z310" s="4">
        <f>+J310/Y310</f>
        <v>5.526315789473684</v>
      </c>
      <c r="AA310" s="27">
        <v>239</v>
      </c>
      <c r="AB310" s="5">
        <v>1988</v>
      </c>
      <c r="AD310" s="5">
        <v>18</v>
      </c>
      <c r="AE310" s="5">
        <v>17</v>
      </c>
      <c r="AF310" s="5">
        <v>28</v>
      </c>
      <c r="AG310" s="5">
        <v>16</v>
      </c>
      <c r="AH310" s="5" t="s">
        <v>256</v>
      </c>
    </row>
    <row r="311" spans="1:34" ht="12.75">
      <c r="A311" s="1" t="s">
        <v>494</v>
      </c>
      <c r="C311" s="1" t="s">
        <v>62</v>
      </c>
      <c r="E311" s="38" t="s">
        <v>0</v>
      </c>
      <c r="F311" s="30">
        <v>474</v>
      </c>
      <c r="I311" s="4">
        <v>687</v>
      </c>
      <c r="J311" s="22">
        <f t="shared" si="70"/>
        <v>687</v>
      </c>
      <c r="K311" s="4">
        <v>474</v>
      </c>
      <c r="M311" s="5">
        <v>674</v>
      </c>
      <c r="N311" s="4">
        <v>0.7032640949554896</v>
      </c>
      <c r="O311" s="5">
        <v>583</v>
      </c>
      <c r="P311" s="4">
        <f>+J311/O311</f>
        <v>1.1783876500857633</v>
      </c>
      <c r="Q311" s="5">
        <v>2990</v>
      </c>
      <c r="R311" s="23">
        <f>(F311/M311)/(Q311/10000)</f>
        <v>2.352053829282574</v>
      </c>
      <c r="S311" s="5">
        <v>0.394</v>
      </c>
      <c r="T311" s="27">
        <v>1.3</v>
      </c>
      <c r="U311" s="5">
        <v>239</v>
      </c>
      <c r="V311" s="4">
        <f>+F311/U311</f>
        <v>1.9832635983263598</v>
      </c>
      <c r="W311" s="5">
        <v>28</v>
      </c>
      <c r="X311" s="4">
        <f>+F311/W311</f>
        <v>16.928571428571427</v>
      </c>
      <c r="Y311" s="27">
        <v>272</v>
      </c>
      <c r="Z311" s="4">
        <f>+J311/Y311</f>
        <v>2.525735294117647</v>
      </c>
      <c r="AA311" s="27">
        <v>209</v>
      </c>
      <c r="AB311" s="5">
        <v>1984</v>
      </c>
      <c r="AC311" s="5" t="s">
        <v>6</v>
      </c>
      <c r="AD311" s="5">
        <v>41</v>
      </c>
      <c r="AE311" s="5">
        <v>37</v>
      </c>
      <c r="AF311" s="5">
        <v>51</v>
      </c>
      <c r="AG311" s="5">
        <v>35</v>
      </c>
      <c r="AH311" s="5" t="s">
        <v>94</v>
      </c>
    </row>
    <row r="312" spans="1:35" ht="12.75">
      <c r="A312" s="1" t="s">
        <v>495</v>
      </c>
      <c r="C312" s="1" t="s">
        <v>496</v>
      </c>
      <c r="E312" s="38" t="s">
        <v>608</v>
      </c>
      <c r="F312" s="21">
        <v>20</v>
      </c>
      <c r="H312" s="4">
        <v>16</v>
      </c>
      <c r="J312" s="22">
        <f t="shared" si="70"/>
        <v>16</v>
      </c>
      <c r="K312" s="4">
        <v>20</v>
      </c>
      <c r="L312" s="4">
        <v>16</v>
      </c>
      <c r="M312" s="5">
        <v>309</v>
      </c>
      <c r="N312" s="4">
        <v>0.06472491909385113</v>
      </c>
      <c r="P312" s="4"/>
      <c r="Q312" s="5">
        <v>1782</v>
      </c>
      <c r="R312" s="23">
        <f>(F312/M312)/(Q312/10000)</f>
        <v>0.36321503419669543</v>
      </c>
      <c r="S312" s="5">
        <v>0.039</v>
      </c>
      <c r="U312" s="5">
        <v>22</v>
      </c>
      <c r="V312" s="4">
        <f>+F312/U312</f>
        <v>0.9090909090909091</v>
      </c>
      <c r="W312" s="5">
        <v>2</v>
      </c>
      <c r="X312" s="4">
        <f>+F312/W312</f>
        <v>10</v>
      </c>
      <c r="Y312" s="5">
        <v>0</v>
      </c>
      <c r="Z312" s="4" t="s">
        <v>50</v>
      </c>
      <c r="AB312" s="5">
        <v>1986</v>
      </c>
      <c r="AD312" s="38">
        <v>128</v>
      </c>
      <c r="AE312" s="38">
        <v>59</v>
      </c>
      <c r="AF312" s="5">
        <v>4</v>
      </c>
      <c r="AG312" s="5">
        <v>2</v>
      </c>
      <c r="AH312" s="5" t="s">
        <v>83</v>
      </c>
      <c r="AI312" s="1" t="s">
        <v>497</v>
      </c>
    </row>
    <row r="313" spans="1:35" ht="12.75">
      <c r="A313" s="1" t="s">
        <v>498</v>
      </c>
      <c r="C313" s="1" t="s">
        <v>499</v>
      </c>
      <c r="E313" s="38" t="s">
        <v>608</v>
      </c>
      <c r="F313" s="30">
        <v>97</v>
      </c>
      <c r="H313" s="4">
        <v>105</v>
      </c>
      <c r="J313" s="22">
        <f t="shared" si="70"/>
        <v>105</v>
      </c>
      <c r="K313" s="4">
        <v>50</v>
      </c>
      <c r="L313" s="4">
        <v>60</v>
      </c>
      <c r="M313" s="5">
        <v>1032</v>
      </c>
      <c r="N313" s="4">
        <v>0.0939922480620155</v>
      </c>
      <c r="O313" s="5">
        <v>1031</v>
      </c>
      <c r="P313" s="4">
        <f aca="true" t="shared" si="72" ref="P313:P320">+J313/O313</f>
        <v>0.10184287099903007</v>
      </c>
      <c r="Q313" s="5">
        <v>3680</v>
      </c>
      <c r="R313" s="23">
        <f>(F313/M313)/(Q313/10000)</f>
        <v>0.2554137175598247</v>
      </c>
      <c r="S313" s="5">
        <v>0.303</v>
      </c>
      <c r="T313" s="27">
        <v>0.8</v>
      </c>
      <c r="U313" s="5">
        <v>646</v>
      </c>
      <c r="V313" s="4">
        <f>+F313/U313</f>
        <v>0.15015479876160992</v>
      </c>
      <c r="W313" s="5">
        <v>50</v>
      </c>
      <c r="X313" s="4">
        <f>+F313/W313</f>
        <v>1.94</v>
      </c>
      <c r="Y313" s="27">
        <v>227</v>
      </c>
      <c r="Z313" s="4">
        <f aca="true" t="shared" si="73" ref="Z313:Z320">+J313/Y313</f>
        <v>0.46255506607929514</v>
      </c>
      <c r="AA313" s="27">
        <v>284</v>
      </c>
      <c r="AB313" s="5">
        <v>1932</v>
      </c>
      <c r="AC313" s="5">
        <v>4000</v>
      </c>
      <c r="AD313" s="5">
        <v>720</v>
      </c>
      <c r="AE313" s="5">
        <v>524</v>
      </c>
      <c r="AF313" s="5">
        <v>722</v>
      </c>
      <c r="AG313" s="5">
        <v>478</v>
      </c>
      <c r="AH313" s="5" t="s">
        <v>75</v>
      </c>
      <c r="AI313" s="1" t="s">
        <v>500</v>
      </c>
    </row>
    <row r="314" spans="1:34" ht="12.75">
      <c r="A314" s="1" t="s">
        <v>501</v>
      </c>
      <c r="C314" s="1" t="s">
        <v>62</v>
      </c>
      <c r="E314" s="38" t="s">
        <v>0</v>
      </c>
      <c r="F314" s="21">
        <v>140</v>
      </c>
      <c r="I314" s="4">
        <v>235</v>
      </c>
      <c r="J314" s="22">
        <f t="shared" si="70"/>
        <v>235</v>
      </c>
      <c r="K314" s="4">
        <v>55</v>
      </c>
      <c r="M314" s="5">
        <v>299</v>
      </c>
      <c r="N314" s="4">
        <v>0.4682274247491639</v>
      </c>
      <c r="O314" s="5">
        <v>317</v>
      </c>
      <c r="P314" s="4">
        <f t="shared" si="72"/>
        <v>0.7413249211356467</v>
      </c>
      <c r="Q314" s="5">
        <v>3102</v>
      </c>
      <c r="R314" s="23">
        <f>(F314/M314)/(Q314/10000)</f>
        <v>1.5094372171152932</v>
      </c>
      <c r="U314" s="5">
        <v>0</v>
      </c>
      <c r="V314" s="34"/>
      <c r="W314" s="5">
        <v>0</v>
      </c>
      <c r="X314" s="5" t="s">
        <v>6</v>
      </c>
      <c r="Y314" s="5">
        <v>22</v>
      </c>
      <c r="Z314" s="4">
        <f t="shared" si="73"/>
        <v>10.681818181818182</v>
      </c>
      <c r="AB314" s="5">
        <v>1999</v>
      </c>
      <c r="AF314" s="5">
        <v>2</v>
      </c>
      <c r="AG314" s="5">
        <v>2</v>
      </c>
      <c r="AH314" s="5" t="s">
        <v>75</v>
      </c>
    </row>
    <row r="315" spans="1:34" ht="12.75">
      <c r="A315" s="29" t="s">
        <v>502</v>
      </c>
      <c r="B315" s="29"/>
      <c r="C315" s="29" t="s">
        <v>56</v>
      </c>
      <c r="E315" s="38" t="s">
        <v>0</v>
      </c>
      <c r="F315" s="21"/>
      <c r="I315" s="4">
        <v>450</v>
      </c>
      <c r="J315" s="22">
        <f t="shared" si="70"/>
        <v>450</v>
      </c>
      <c r="L315" s="4">
        <v>52</v>
      </c>
      <c r="O315" s="5">
        <v>478</v>
      </c>
      <c r="P315" s="4">
        <f t="shared" si="72"/>
        <v>0.9414225941422594</v>
      </c>
      <c r="R315" s="23"/>
      <c r="T315" s="35"/>
      <c r="V315" s="34"/>
      <c r="Y315" s="5">
        <v>90</v>
      </c>
      <c r="Z315" s="4">
        <f t="shared" si="73"/>
        <v>5</v>
      </c>
      <c r="AA315" s="35"/>
      <c r="AB315" s="5">
        <v>1989</v>
      </c>
      <c r="AF315" s="5">
        <v>15</v>
      </c>
      <c r="AG315" s="5">
        <v>8</v>
      </c>
      <c r="AH315" s="5" t="s">
        <v>60</v>
      </c>
    </row>
    <row r="316" spans="1:34" ht="12.75">
      <c r="A316" s="1" t="s">
        <v>503</v>
      </c>
      <c r="C316" s="39" t="s">
        <v>504</v>
      </c>
      <c r="E316" s="38" t="s">
        <v>608</v>
      </c>
      <c r="F316" s="21">
        <v>135</v>
      </c>
      <c r="G316" s="4">
        <v>140</v>
      </c>
      <c r="J316" s="22">
        <f t="shared" si="70"/>
        <v>140</v>
      </c>
      <c r="K316" s="4">
        <v>40</v>
      </c>
      <c r="L316" s="4">
        <v>35</v>
      </c>
      <c r="M316" s="5">
        <v>254</v>
      </c>
      <c r="N316" s="4">
        <v>0.531496062992126</v>
      </c>
      <c r="O316" s="5">
        <v>450</v>
      </c>
      <c r="P316" s="4">
        <f t="shared" si="72"/>
        <v>0.3111111111111111</v>
      </c>
      <c r="S316" s="4" t="s">
        <v>6</v>
      </c>
      <c r="U316" s="5">
        <v>0</v>
      </c>
      <c r="V316" s="4" t="s">
        <v>6</v>
      </c>
      <c r="W316" s="5">
        <v>0</v>
      </c>
      <c r="X316" s="4" t="s">
        <v>6</v>
      </c>
      <c r="Y316" s="5">
        <v>58</v>
      </c>
      <c r="Z316" s="4">
        <f t="shared" si="73"/>
        <v>2.413793103448276</v>
      </c>
      <c r="AB316" s="5">
        <v>1996</v>
      </c>
      <c r="AD316" s="5">
        <v>0</v>
      </c>
      <c r="AE316" s="5">
        <v>0</v>
      </c>
      <c r="AF316" s="5">
        <v>0</v>
      </c>
      <c r="AG316" s="5">
        <v>0</v>
      </c>
      <c r="AH316" s="5" t="s">
        <v>235</v>
      </c>
    </row>
    <row r="317" spans="1:34" ht="12.75">
      <c r="A317" s="1" t="s">
        <v>505</v>
      </c>
      <c r="C317" s="1" t="s">
        <v>80</v>
      </c>
      <c r="E317" s="38" t="s">
        <v>0</v>
      </c>
      <c r="F317" s="30">
        <v>595</v>
      </c>
      <c r="G317" s="4">
        <v>793</v>
      </c>
      <c r="H317" s="4">
        <v>793</v>
      </c>
      <c r="I317" s="4">
        <f>H317*1.2</f>
        <v>951.5999999999999</v>
      </c>
      <c r="J317" s="22">
        <f t="shared" si="70"/>
        <v>951.5999999999999</v>
      </c>
      <c r="K317" s="4">
        <v>595</v>
      </c>
      <c r="L317" s="4">
        <v>291</v>
      </c>
      <c r="M317" s="5">
        <v>607</v>
      </c>
      <c r="N317" s="4">
        <v>0.9802306425041186</v>
      </c>
      <c r="O317" s="5">
        <v>556</v>
      </c>
      <c r="P317" s="4">
        <f t="shared" si="72"/>
        <v>1.7115107913669063</v>
      </c>
      <c r="Q317" s="5">
        <v>2072</v>
      </c>
      <c r="R317" s="23">
        <f>(F317/M317)/(Q317/10000)</f>
        <v>4.730842869228372</v>
      </c>
      <c r="S317" s="5">
        <v>0.14</v>
      </c>
      <c r="T317" s="27">
        <v>0.71</v>
      </c>
      <c r="U317" s="5">
        <v>237</v>
      </c>
      <c r="V317" s="4">
        <f>+F317/U317</f>
        <v>2.5105485232067513</v>
      </c>
      <c r="W317" s="5">
        <v>8</v>
      </c>
      <c r="X317" s="4">
        <f>+F317/W317</f>
        <v>74.375</v>
      </c>
      <c r="Y317" s="27">
        <v>112</v>
      </c>
      <c r="Z317" s="4">
        <f t="shared" si="73"/>
        <v>8.49642857142857</v>
      </c>
      <c r="AA317" s="27">
        <v>157</v>
      </c>
      <c r="AB317" s="5">
        <v>1970</v>
      </c>
      <c r="AD317" s="5">
        <v>148</v>
      </c>
      <c r="AE317" s="5">
        <v>83</v>
      </c>
      <c r="AF317" s="5">
        <v>158</v>
      </c>
      <c r="AG317" s="5">
        <v>73</v>
      </c>
      <c r="AH317" s="5" t="s">
        <v>170</v>
      </c>
    </row>
    <row r="318" spans="1:34" ht="12.75">
      <c r="A318" s="1" t="s">
        <v>506</v>
      </c>
      <c r="C318" s="1" t="s">
        <v>65</v>
      </c>
      <c r="E318" s="38" t="s">
        <v>0</v>
      </c>
      <c r="F318" s="21">
        <v>742</v>
      </c>
      <c r="I318" s="4">
        <v>1211</v>
      </c>
      <c r="J318" s="22">
        <f t="shared" si="70"/>
        <v>1211</v>
      </c>
      <c r="K318" s="4">
        <v>196</v>
      </c>
      <c r="L318" s="4">
        <v>299</v>
      </c>
      <c r="M318" s="5">
        <v>1711</v>
      </c>
      <c r="N318" s="4">
        <v>0.43366452367036823</v>
      </c>
      <c r="O318" s="5">
        <v>2813</v>
      </c>
      <c r="P318" s="4">
        <f t="shared" si="72"/>
        <v>0.4305012442232492</v>
      </c>
      <c r="Q318" s="5">
        <v>3747</v>
      </c>
      <c r="R318" s="23">
        <f>(F318/M318)/(Q318/10000)</f>
        <v>1.1573646214848365</v>
      </c>
      <c r="T318" s="27">
        <v>1.87</v>
      </c>
      <c r="U318" s="5">
        <v>508</v>
      </c>
      <c r="V318" s="4">
        <f>+F318/U318</f>
        <v>1.4606299212598426</v>
      </c>
      <c r="W318" s="5">
        <v>119</v>
      </c>
      <c r="X318" s="4">
        <f>+F318/W318</f>
        <v>6.235294117647059</v>
      </c>
      <c r="Y318" s="36">
        <v>1136</v>
      </c>
      <c r="Z318" s="4">
        <f t="shared" si="73"/>
        <v>1.0660211267605635</v>
      </c>
      <c r="AA318" s="27">
        <v>606</v>
      </c>
      <c r="AB318" s="5">
        <v>1964</v>
      </c>
      <c r="AD318" s="5">
        <v>316</v>
      </c>
      <c r="AE318" s="5">
        <v>222</v>
      </c>
      <c r="AF318" s="5">
        <v>332</v>
      </c>
      <c r="AG318" s="5">
        <v>196</v>
      </c>
      <c r="AH318" s="5" t="s">
        <v>63</v>
      </c>
    </row>
    <row r="319" spans="1:34" ht="12.75">
      <c r="A319" s="1" t="s">
        <v>507</v>
      </c>
      <c r="C319" s="1" t="s">
        <v>430</v>
      </c>
      <c r="E319" s="38" t="s">
        <v>608</v>
      </c>
      <c r="F319" s="30">
        <v>50</v>
      </c>
      <c r="G319" s="4">
        <v>101</v>
      </c>
      <c r="H319" s="4">
        <v>107</v>
      </c>
      <c r="I319" s="4">
        <v>113</v>
      </c>
      <c r="J319" s="22">
        <f t="shared" si="70"/>
        <v>113</v>
      </c>
      <c r="K319" s="4">
        <v>30</v>
      </c>
      <c r="L319" s="4">
        <v>42</v>
      </c>
      <c r="M319" s="5">
        <v>547</v>
      </c>
      <c r="N319" s="4">
        <v>0.09140767824497258</v>
      </c>
      <c r="O319" s="5">
        <v>442</v>
      </c>
      <c r="P319" s="4">
        <f t="shared" si="72"/>
        <v>0.25565610859728505</v>
      </c>
      <c r="S319" s="5">
        <v>1.732</v>
      </c>
      <c r="T319" s="27">
        <v>1.91</v>
      </c>
      <c r="U319" s="5">
        <v>357</v>
      </c>
      <c r="V319" s="4">
        <f>+F319/U319</f>
        <v>0.1400560224089636</v>
      </c>
      <c r="W319" s="5">
        <v>42</v>
      </c>
      <c r="X319" s="4">
        <f>+F319/W319</f>
        <v>1.1904761904761905</v>
      </c>
      <c r="Y319" s="27">
        <v>185</v>
      </c>
      <c r="Z319" s="4">
        <f t="shared" si="73"/>
        <v>0.6108108108108108</v>
      </c>
      <c r="AA319" s="27">
        <v>97</v>
      </c>
      <c r="AB319" s="5">
        <v>1987</v>
      </c>
      <c r="AD319" s="5">
        <v>98</v>
      </c>
      <c r="AE319" s="5">
        <v>84</v>
      </c>
      <c r="AF319" s="5">
        <v>114</v>
      </c>
      <c r="AG319" s="5">
        <v>80</v>
      </c>
      <c r="AH319" s="5" t="s">
        <v>45</v>
      </c>
    </row>
    <row r="320" spans="1:34" ht="12.75">
      <c r="A320" s="1" t="s">
        <v>508</v>
      </c>
      <c r="C320" s="1" t="s">
        <v>56</v>
      </c>
      <c r="E320" s="38" t="s">
        <v>0</v>
      </c>
      <c r="F320" s="30">
        <v>1450</v>
      </c>
      <c r="I320" s="4">
        <v>1887</v>
      </c>
      <c r="J320" s="22">
        <f>MAX(G320:I320)</f>
        <v>1887</v>
      </c>
      <c r="K320" s="4">
        <v>230</v>
      </c>
      <c r="L320" s="4">
        <v>84</v>
      </c>
      <c r="M320" s="5">
        <v>1145</v>
      </c>
      <c r="N320" s="4">
        <v>1.2663755458515285</v>
      </c>
      <c r="O320" s="5">
        <v>2177</v>
      </c>
      <c r="P320" s="4">
        <f t="shared" si="72"/>
        <v>0.866789159393661</v>
      </c>
      <c r="Q320" s="5">
        <v>5480</v>
      </c>
      <c r="R320" s="23">
        <f>(F320/M320)/(Q320/10000)</f>
        <v>2.310904280750964</v>
      </c>
      <c r="S320" s="5">
        <v>0.803</v>
      </c>
      <c r="T320" s="27">
        <v>1.95</v>
      </c>
      <c r="U320" s="5">
        <v>1408</v>
      </c>
      <c r="V320" s="4">
        <f>+F320/U320</f>
        <v>1.0298295454545454</v>
      </c>
      <c r="W320" s="5">
        <v>220</v>
      </c>
      <c r="X320" s="4">
        <f>+F320/W320</f>
        <v>6.590909090909091</v>
      </c>
      <c r="Y320" s="36">
        <v>1312</v>
      </c>
      <c r="Z320" s="4">
        <f t="shared" si="73"/>
        <v>1.4382621951219512</v>
      </c>
      <c r="AA320" s="27">
        <v>672</v>
      </c>
      <c r="AB320" s="5">
        <v>1973</v>
      </c>
      <c r="AD320" s="5">
        <v>229</v>
      </c>
      <c r="AE320" s="5">
        <v>160</v>
      </c>
      <c r="AF320" s="5">
        <v>242</v>
      </c>
      <c r="AG320" s="5">
        <v>147</v>
      </c>
      <c r="AH320" s="5" t="s">
        <v>45</v>
      </c>
    </row>
    <row r="324" spans="1:3" ht="12.75">
      <c r="A324" s="11" t="s">
        <v>509</v>
      </c>
      <c r="B324" s="11" t="s">
        <v>510</v>
      </c>
      <c r="C324" s="11" t="s">
        <v>21</v>
      </c>
    </row>
    <row r="325" spans="1:2" ht="12.75">
      <c r="A325" s="1" t="s">
        <v>511</v>
      </c>
      <c r="B325" s="1" t="s">
        <v>512</v>
      </c>
    </row>
    <row r="326" spans="2:35" ht="12.75">
      <c r="B326" s="1" t="s">
        <v>513</v>
      </c>
      <c r="C326" s="1" t="s">
        <v>65</v>
      </c>
      <c r="E326" s="38" t="s">
        <v>0</v>
      </c>
      <c r="F326" s="30">
        <v>2120</v>
      </c>
      <c r="I326" s="5" t="s">
        <v>50</v>
      </c>
      <c r="J326" s="5" t="s">
        <v>50</v>
      </c>
      <c r="K326" s="4" t="s">
        <v>50</v>
      </c>
      <c r="M326" s="31">
        <v>1683</v>
      </c>
      <c r="N326" s="4">
        <f>F326/M326</f>
        <v>1.2596553773024362</v>
      </c>
      <c r="O326" s="5">
        <v>1969</v>
      </c>
      <c r="P326" s="4">
        <f>+J329/O326</f>
        <v>2.3550025393600813</v>
      </c>
      <c r="Q326" s="31">
        <v>5445</v>
      </c>
      <c r="R326" s="23">
        <f>(F326/M326)/(Q326/10000)</f>
        <v>2.3134166708951995</v>
      </c>
      <c r="S326" s="5">
        <v>0.232</v>
      </c>
      <c r="T326" s="27">
        <v>0.44</v>
      </c>
      <c r="U326" s="5">
        <v>578</v>
      </c>
      <c r="V326" s="4">
        <f>+F326/U326</f>
        <v>3.667820069204152</v>
      </c>
      <c r="W326" s="5">
        <v>79</v>
      </c>
      <c r="X326" s="4">
        <f>+F326/W326</f>
        <v>26.835443037974684</v>
      </c>
      <c r="Y326" s="27">
        <v>409</v>
      </c>
      <c r="Z326" s="4"/>
      <c r="AA326" s="27">
        <v>932</v>
      </c>
      <c r="AB326" s="5">
        <v>1958</v>
      </c>
      <c r="AC326" s="5">
        <v>1000</v>
      </c>
      <c r="AD326" s="5">
        <v>266</v>
      </c>
      <c r="AE326" s="5">
        <v>146</v>
      </c>
      <c r="AF326" s="5">
        <v>264</v>
      </c>
      <c r="AG326" s="5">
        <v>122</v>
      </c>
      <c r="AH326" s="5" t="s">
        <v>75</v>
      </c>
      <c r="AI326" s="1" t="s">
        <v>514</v>
      </c>
    </row>
    <row r="327" spans="2:34" ht="12.75">
      <c r="B327" s="1" t="s">
        <v>515</v>
      </c>
      <c r="C327" s="1" t="s">
        <v>65</v>
      </c>
      <c r="E327" s="38" t="s">
        <v>0</v>
      </c>
      <c r="F327" s="30">
        <v>495</v>
      </c>
      <c r="I327" s="4">
        <v>886</v>
      </c>
      <c r="J327" s="22">
        <f>MAX(G327:I327)</f>
        <v>886</v>
      </c>
      <c r="K327" s="4">
        <v>78</v>
      </c>
      <c r="L327" s="4">
        <v>126</v>
      </c>
      <c r="M327" s="31">
        <v>774</v>
      </c>
      <c r="N327" s="4">
        <f>F327/M327</f>
        <v>0.6395348837209303</v>
      </c>
      <c r="O327" s="5">
        <v>1002</v>
      </c>
      <c r="P327" s="4">
        <f>+J327/O327</f>
        <v>0.8842315369261478</v>
      </c>
      <c r="Q327" s="31">
        <v>5610</v>
      </c>
      <c r="R327" s="23">
        <f>(F327/M327)/(Q327/10000)</f>
        <v>1.1399908800729595</v>
      </c>
      <c r="S327" s="5">
        <v>0.138</v>
      </c>
      <c r="T327" s="27">
        <v>0.19</v>
      </c>
      <c r="U327" s="5">
        <v>89</v>
      </c>
      <c r="V327" s="4">
        <f>+F327/U327</f>
        <v>5.561797752808989</v>
      </c>
      <c r="W327" s="5">
        <v>49</v>
      </c>
      <c r="X327" s="4">
        <f>+F327/W327</f>
        <v>10.10204081632653</v>
      </c>
      <c r="Y327" s="27">
        <v>169</v>
      </c>
      <c r="Z327" s="4">
        <f>+J327/Y327</f>
        <v>5.242603550295858</v>
      </c>
      <c r="AA327" s="27">
        <v>893</v>
      </c>
      <c r="AB327" s="5">
        <v>1994</v>
      </c>
      <c r="AD327" s="5">
        <v>76</v>
      </c>
      <c r="AE327" s="5">
        <v>69</v>
      </c>
      <c r="AF327" s="5">
        <v>92</v>
      </c>
      <c r="AG327" s="5">
        <v>68</v>
      </c>
      <c r="AH327" s="5" t="s">
        <v>75</v>
      </c>
    </row>
    <row r="328" spans="2:34" ht="12.75">
      <c r="B328" s="1" t="s">
        <v>516</v>
      </c>
      <c r="C328" s="1" t="s">
        <v>65</v>
      </c>
      <c r="E328" s="38" t="s">
        <v>0</v>
      </c>
      <c r="F328" s="30">
        <v>645</v>
      </c>
      <c r="I328" s="4">
        <v>2043</v>
      </c>
      <c r="J328" s="22">
        <f>MAX(G328:I328)</f>
        <v>2043</v>
      </c>
      <c r="K328" s="4">
        <v>645</v>
      </c>
      <c r="M328" s="31">
        <v>647</v>
      </c>
      <c r="N328" s="4">
        <f>F328/M328</f>
        <v>0.9969088098918083</v>
      </c>
      <c r="O328" s="5">
        <v>909</v>
      </c>
      <c r="P328" s="4">
        <f>+J328/O328</f>
        <v>2.2475247524752477</v>
      </c>
      <c r="Q328" s="31"/>
      <c r="R328" s="23"/>
      <c r="U328" s="5">
        <v>46</v>
      </c>
      <c r="V328" s="4">
        <f>+F328/U328</f>
        <v>14.021739130434783</v>
      </c>
      <c r="W328" s="5">
        <v>21</v>
      </c>
      <c r="X328" s="4">
        <f>+F328/W328</f>
        <v>30.714285714285715</v>
      </c>
      <c r="Y328" s="5">
        <v>122</v>
      </c>
      <c r="Z328" s="4">
        <f>+J328/Y328</f>
        <v>16.74590163934426</v>
      </c>
      <c r="AB328" s="5">
        <v>1989</v>
      </c>
      <c r="AD328" s="5">
        <v>103</v>
      </c>
      <c r="AE328" s="5">
        <v>86</v>
      </c>
      <c r="AF328" s="5">
        <v>116</v>
      </c>
      <c r="AG328" s="5">
        <v>82</v>
      </c>
      <c r="AH328" s="5" t="s">
        <v>66</v>
      </c>
    </row>
    <row r="329" spans="2:33" ht="12.75">
      <c r="B329" s="1" t="s">
        <v>517</v>
      </c>
      <c r="F329" s="30">
        <f>SUM(F326:F328)</f>
        <v>3260</v>
      </c>
      <c r="I329" s="4">
        <v>4637</v>
      </c>
      <c r="J329" s="22">
        <v>4637</v>
      </c>
      <c r="K329" s="4">
        <v>2120</v>
      </c>
      <c r="M329" s="31">
        <f>SUM(M326:M328)</f>
        <v>3104</v>
      </c>
      <c r="N329" s="4">
        <f>F329/M329</f>
        <v>1.050257731958763</v>
      </c>
      <c r="O329" s="5">
        <f>SUM(O326:O328)</f>
        <v>3880</v>
      </c>
      <c r="P329" s="4">
        <f>J329/O329</f>
        <v>1.1951030927835051</v>
      </c>
      <c r="Q329" s="31">
        <f>SUM(Q326:Q327)/2</f>
        <v>5527.5</v>
      </c>
      <c r="R329" s="23">
        <f>K329/Q329</f>
        <v>0.3835368611488014</v>
      </c>
      <c r="U329" s="5">
        <f>SUM(U326:U328)</f>
        <v>713</v>
      </c>
      <c r="V329" s="4">
        <f>+F329/U329</f>
        <v>4.572230014025245</v>
      </c>
      <c r="W329" s="5">
        <f>SUM(W326:W328)</f>
        <v>149</v>
      </c>
      <c r="X329" s="4">
        <f>+F329/W329</f>
        <v>21.879194630872483</v>
      </c>
      <c r="Y329" s="5">
        <f>SUM(Y326:Y328)</f>
        <v>700</v>
      </c>
      <c r="Z329" s="4">
        <f>+J329/Y329</f>
        <v>6.6242857142857146</v>
      </c>
      <c r="AD329" s="5">
        <f>SUM(AD326:AD328)</f>
        <v>445</v>
      </c>
      <c r="AE329" s="5">
        <f>SUM(AE326:AE328)</f>
        <v>301</v>
      </c>
      <c r="AF329" s="5">
        <f>SUM(AF326:AF328)</f>
        <v>472</v>
      </c>
      <c r="AG329" s="5">
        <f>SUM(AG326:AG328)</f>
        <v>272</v>
      </c>
    </row>
    <row r="330" spans="1:26" ht="12.75">
      <c r="A330" s="1" t="s">
        <v>518</v>
      </c>
      <c r="B330" s="1" t="s">
        <v>512</v>
      </c>
      <c r="F330" s="30"/>
      <c r="J330" s="22"/>
      <c r="M330" s="31"/>
      <c r="P330" s="4"/>
      <c r="Q330" s="31"/>
      <c r="R330" s="23"/>
      <c r="V330" s="4"/>
      <c r="X330" s="4"/>
      <c r="Z330" s="4"/>
    </row>
    <row r="331" spans="2:35" ht="12.75">
      <c r="B331" s="1" t="s">
        <v>513</v>
      </c>
      <c r="C331" s="1" t="s">
        <v>65</v>
      </c>
      <c r="E331" s="38" t="s">
        <v>0</v>
      </c>
      <c r="F331" s="30">
        <v>2120</v>
      </c>
      <c r="I331" s="5" t="s">
        <v>50</v>
      </c>
      <c r="J331" s="5" t="s">
        <v>50</v>
      </c>
      <c r="K331" s="43"/>
      <c r="M331" s="31">
        <v>1683</v>
      </c>
      <c r="N331" s="4">
        <f>F331/M331</f>
        <v>1.2596553773024362</v>
      </c>
      <c r="O331" s="5">
        <v>1969</v>
      </c>
      <c r="P331" s="4"/>
      <c r="Q331" s="31">
        <v>5445</v>
      </c>
      <c r="R331" s="23">
        <f>(F331/M331)/(Q331/10000)</f>
        <v>2.3134166708951995</v>
      </c>
      <c r="S331" s="5">
        <v>0.232</v>
      </c>
      <c r="T331" s="27">
        <v>0.44</v>
      </c>
      <c r="U331" s="5">
        <v>578</v>
      </c>
      <c r="V331" s="4">
        <f>+F331/U331</f>
        <v>3.667820069204152</v>
      </c>
      <c r="W331" s="5">
        <v>79</v>
      </c>
      <c r="X331" s="4">
        <f>+F331/W331</f>
        <v>26.835443037974684</v>
      </c>
      <c r="Y331" s="27">
        <v>409</v>
      </c>
      <c r="Z331" s="4"/>
      <c r="AA331" s="27">
        <v>932</v>
      </c>
      <c r="AB331" s="5">
        <v>1958</v>
      </c>
      <c r="AC331" s="5">
        <v>1000</v>
      </c>
      <c r="AD331" s="5">
        <v>266</v>
      </c>
      <c r="AE331" s="5">
        <v>146</v>
      </c>
      <c r="AF331" s="5">
        <v>264</v>
      </c>
      <c r="AG331" s="5">
        <v>122</v>
      </c>
      <c r="AH331" s="5" t="s">
        <v>75</v>
      </c>
      <c r="AI331" s="1" t="s">
        <v>514</v>
      </c>
    </row>
    <row r="332" spans="2:34" ht="12.75">
      <c r="B332" s="1" t="s">
        <v>516</v>
      </c>
      <c r="C332" s="1" t="s">
        <v>65</v>
      </c>
      <c r="E332" s="38" t="s">
        <v>0</v>
      </c>
      <c r="F332" s="30">
        <v>645</v>
      </c>
      <c r="I332" s="4">
        <v>2043</v>
      </c>
      <c r="J332" s="22">
        <f>MAX(G332:I332)</f>
        <v>2043</v>
      </c>
      <c r="K332" s="4">
        <v>645</v>
      </c>
      <c r="M332" s="31">
        <v>647</v>
      </c>
      <c r="N332" s="4">
        <f>F332/M332</f>
        <v>0.9969088098918083</v>
      </c>
      <c r="O332" s="5">
        <v>909</v>
      </c>
      <c r="P332" s="4">
        <f>J332/O332</f>
        <v>2.2475247524752477</v>
      </c>
      <c r="Q332" s="31"/>
      <c r="R332" s="23"/>
      <c r="U332" s="5">
        <v>46</v>
      </c>
      <c r="V332" s="4">
        <f>+F332/U332</f>
        <v>14.021739130434783</v>
      </c>
      <c r="W332" s="5">
        <v>21</v>
      </c>
      <c r="X332" s="4">
        <f>+F332/W332</f>
        <v>30.714285714285715</v>
      </c>
      <c r="Y332" s="5">
        <v>122</v>
      </c>
      <c r="Z332" s="4">
        <f>+J332/Y332</f>
        <v>16.74590163934426</v>
      </c>
      <c r="AB332" s="5">
        <v>1989</v>
      </c>
      <c r="AD332" s="5">
        <v>103</v>
      </c>
      <c r="AE332" s="5">
        <v>86</v>
      </c>
      <c r="AF332" s="5">
        <v>116</v>
      </c>
      <c r="AG332" s="5">
        <v>82</v>
      </c>
      <c r="AH332" s="5" t="s">
        <v>66</v>
      </c>
    </row>
    <row r="333" spans="2:33" ht="12.75">
      <c r="B333" s="1" t="s">
        <v>517</v>
      </c>
      <c r="F333" s="30">
        <f>SUM(F331:F332)</f>
        <v>2765</v>
      </c>
      <c r="I333" s="4">
        <v>4390</v>
      </c>
      <c r="J333" s="22">
        <v>4390</v>
      </c>
      <c r="M333" s="31">
        <f>SUM(M331:M332)</f>
        <v>2330</v>
      </c>
      <c r="N333" s="4">
        <f>F333/M333</f>
        <v>1.1866952789699572</v>
      </c>
      <c r="O333" s="5">
        <f>SUM(O331:O332)</f>
        <v>2878</v>
      </c>
      <c r="P333" s="4">
        <f>J333/O333</f>
        <v>1.5253648366921473</v>
      </c>
      <c r="Q333" s="31">
        <v>5445</v>
      </c>
      <c r="R333" s="23">
        <f>(F333/M333)/(Q333/10000)</f>
        <v>2.179421999944825</v>
      </c>
      <c r="U333" s="5">
        <f>SUM(U331:U332)</f>
        <v>624</v>
      </c>
      <c r="V333" s="4">
        <f>+F333/U333</f>
        <v>4.431089743589744</v>
      </c>
      <c r="W333" s="5">
        <f>SUM(W331:W332)</f>
        <v>100</v>
      </c>
      <c r="X333" s="4">
        <f>+F333/W333</f>
        <v>27.65</v>
      </c>
      <c r="Y333" s="5">
        <f>SUM(Y331:Y332)</f>
        <v>531</v>
      </c>
      <c r="Z333" s="4">
        <f>+J333/Y333</f>
        <v>8.267419962335216</v>
      </c>
      <c r="AD333" s="5">
        <f>SUM(AD330:AD332)</f>
        <v>369</v>
      </c>
      <c r="AE333" s="5">
        <f>SUM(AE330:AE332)</f>
        <v>232</v>
      </c>
      <c r="AF333" s="5">
        <f>SUM(AF330:AF332)</f>
        <v>380</v>
      </c>
      <c r="AG333" s="5">
        <f>SUM(AG330:AG332)</f>
        <v>204</v>
      </c>
    </row>
    <row r="334" spans="1:26" ht="12.75">
      <c r="A334" s="1" t="s">
        <v>519</v>
      </c>
      <c r="B334" s="1" t="s">
        <v>512</v>
      </c>
      <c r="F334" s="5" t="s">
        <v>520</v>
      </c>
      <c r="P334" s="4"/>
      <c r="Z334" s="4"/>
    </row>
    <row r="335" spans="2:34" ht="12.75">
      <c r="B335" s="1" t="s">
        <v>521</v>
      </c>
      <c r="C335" s="1" t="s">
        <v>522</v>
      </c>
      <c r="E335" s="38" t="s">
        <v>608</v>
      </c>
      <c r="F335" s="21"/>
      <c r="J335" s="22"/>
      <c r="M335" s="5">
        <v>1867</v>
      </c>
      <c r="O335" s="5">
        <v>2476</v>
      </c>
      <c r="P335" s="4"/>
      <c r="Q335" s="5">
        <v>3900</v>
      </c>
      <c r="R335" s="23"/>
      <c r="S335" s="5">
        <v>1.977</v>
      </c>
      <c r="T335" s="27">
        <v>3.88</v>
      </c>
      <c r="U335" s="5">
        <v>8999</v>
      </c>
      <c r="V335" s="4"/>
      <c r="W335" s="5">
        <v>605</v>
      </c>
      <c r="X335" s="4"/>
      <c r="Y335" s="36">
        <v>3174</v>
      </c>
      <c r="Z335" s="4"/>
      <c r="AA335" s="27">
        <v>819</v>
      </c>
      <c r="AB335" s="5">
        <v>1911</v>
      </c>
      <c r="AC335" s="5">
        <v>28000</v>
      </c>
      <c r="AD335" s="5">
        <v>1681</v>
      </c>
      <c r="AE335" s="5">
        <v>1098</v>
      </c>
      <c r="AF335" s="5">
        <v>1348</v>
      </c>
      <c r="AG335" s="5">
        <v>949</v>
      </c>
      <c r="AH335" s="5" t="s">
        <v>75</v>
      </c>
    </row>
    <row r="336" spans="2:34" ht="12.75">
      <c r="B336" s="1" t="s">
        <v>523</v>
      </c>
      <c r="C336" s="1" t="s">
        <v>522</v>
      </c>
      <c r="E336" s="38" t="s">
        <v>608</v>
      </c>
      <c r="J336" s="22"/>
      <c r="M336" s="5">
        <v>2632</v>
      </c>
      <c r="O336" s="5">
        <v>1483</v>
      </c>
      <c r="P336" s="4"/>
      <c r="Q336" s="5">
        <v>3848</v>
      </c>
      <c r="R336" s="23"/>
      <c r="S336" s="5">
        <v>6.405</v>
      </c>
      <c r="T336" s="27">
        <v>13.71</v>
      </c>
      <c r="U336" s="5">
        <v>1530</v>
      </c>
      <c r="V336" s="4"/>
      <c r="W336" s="5">
        <v>260</v>
      </c>
      <c r="X336" s="4"/>
      <c r="Y336" s="36">
        <v>1138</v>
      </c>
      <c r="Z336" s="4"/>
      <c r="AA336" s="27">
        <v>83</v>
      </c>
      <c r="AB336" s="5">
        <v>1963</v>
      </c>
      <c r="AD336" s="5">
        <v>1836</v>
      </c>
      <c r="AE336" s="5">
        <v>972</v>
      </c>
      <c r="AF336" s="5">
        <v>1167</v>
      </c>
      <c r="AG336" s="5">
        <v>868</v>
      </c>
      <c r="AH336" s="5" t="s">
        <v>75</v>
      </c>
    </row>
    <row r="337" spans="2:34" ht="12.75">
      <c r="B337" s="1" t="s">
        <v>524</v>
      </c>
      <c r="C337" s="1" t="s">
        <v>522</v>
      </c>
      <c r="E337" s="38" t="s">
        <v>608</v>
      </c>
      <c r="J337" s="22"/>
      <c r="M337" s="5">
        <v>940</v>
      </c>
      <c r="O337" s="5">
        <v>903</v>
      </c>
      <c r="P337" s="4"/>
      <c r="Q337" s="5">
        <v>3036</v>
      </c>
      <c r="R337" s="23"/>
      <c r="S337" s="5">
        <v>3.085</v>
      </c>
      <c r="T337" s="27">
        <v>5.29</v>
      </c>
      <c r="U337" s="5">
        <v>1583</v>
      </c>
      <c r="V337" s="4"/>
      <c r="W337" s="5">
        <v>313</v>
      </c>
      <c r="X337" s="4"/>
      <c r="Y337" s="36">
        <v>1316</v>
      </c>
      <c r="Z337" s="4"/>
      <c r="AA337" s="27">
        <v>249</v>
      </c>
      <c r="AB337" s="5">
        <v>1987</v>
      </c>
      <c r="AD337" s="5">
        <v>949</v>
      </c>
      <c r="AE337" s="5">
        <v>866</v>
      </c>
      <c r="AF337" s="5">
        <v>979</v>
      </c>
      <c r="AG337" s="5">
        <v>818</v>
      </c>
      <c r="AH337" s="5" t="s">
        <v>75</v>
      </c>
    </row>
    <row r="338" spans="2:35" ht="12.75">
      <c r="B338" s="1" t="s">
        <v>517</v>
      </c>
      <c r="F338" s="4">
        <v>141</v>
      </c>
      <c r="I338" s="4">
        <v>240</v>
      </c>
      <c r="J338" s="22">
        <f>MAX(G338:I338)</f>
        <v>240</v>
      </c>
      <c r="K338" s="4">
        <v>27</v>
      </c>
      <c r="L338" s="4">
        <v>90</v>
      </c>
      <c r="M338" s="5">
        <f>SUM(M335:M337)</f>
        <v>5439</v>
      </c>
      <c r="N338" s="4">
        <f>F338/M338</f>
        <v>0.02592388306674021</v>
      </c>
      <c r="O338" s="5">
        <f>SUM(O335:O337)</f>
        <v>4862</v>
      </c>
      <c r="P338" s="4">
        <f>J338/O338</f>
        <v>0.04936240230357877</v>
      </c>
      <c r="Q338" s="5">
        <f>SUM(Q335:Q337)/3</f>
        <v>3594.6666666666665</v>
      </c>
      <c r="R338" s="23">
        <f>(F338/M338)/(Q338/10000)</f>
        <v>0.07211762722572387</v>
      </c>
      <c r="U338" s="5">
        <f>SUM(U335:U337)</f>
        <v>12112</v>
      </c>
      <c r="V338" s="4">
        <f>+F338/U338</f>
        <v>0.011641347424042272</v>
      </c>
      <c r="W338" s="5">
        <f>SUM(W335:W337)</f>
        <v>1178</v>
      </c>
      <c r="X338" s="4">
        <f>+F338/W338</f>
        <v>0.11969439728353141</v>
      </c>
      <c r="Y338" s="31">
        <f>SUM(Y335:Y337)</f>
        <v>5628</v>
      </c>
      <c r="Z338" s="4">
        <f>+J338/Y338</f>
        <v>0.042643923240938165</v>
      </c>
      <c r="AA338" s="5">
        <f>SUM(AA335:AA337)</f>
        <v>1151</v>
      </c>
      <c r="AD338" s="5">
        <f>SUM(AD335:AD337)</f>
        <v>4466</v>
      </c>
      <c r="AE338" s="5">
        <f>SUM(AE335:AE337)</f>
        <v>2936</v>
      </c>
      <c r="AF338" s="5">
        <f>SUM(AF335:AF337)</f>
        <v>3494</v>
      </c>
      <c r="AG338" s="5">
        <f>SUM(AG335:AG337)</f>
        <v>2635</v>
      </c>
      <c r="AI338" s="1" t="s">
        <v>525</v>
      </c>
    </row>
    <row r="339" spans="1:27" ht="12.75">
      <c r="A339" s="1" t="s">
        <v>526</v>
      </c>
      <c r="B339" s="1" t="s">
        <v>512</v>
      </c>
      <c r="C339" s="29"/>
      <c r="P339" s="4"/>
      <c r="T339" s="35"/>
      <c r="Y339" s="35"/>
      <c r="AA339" s="35"/>
    </row>
    <row r="340" spans="2:34" ht="12.75">
      <c r="B340" s="1" t="s">
        <v>527</v>
      </c>
      <c r="C340" s="1" t="s">
        <v>44</v>
      </c>
      <c r="D340" s="27" t="s">
        <v>588</v>
      </c>
      <c r="E340" s="38" t="s">
        <v>608</v>
      </c>
      <c r="F340" s="21">
        <v>81</v>
      </c>
      <c r="G340" s="4">
        <v>174</v>
      </c>
      <c r="I340" s="4">
        <v>201</v>
      </c>
      <c r="J340" s="22">
        <f>MAX(G340:I340)</f>
        <v>201</v>
      </c>
      <c r="K340" s="4">
        <v>40</v>
      </c>
      <c r="M340" s="5">
        <v>1253</v>
      </c>
      <c r="N340" s="4">
        <f>F340/M340</f>
        <v>0.06464485235434957</v>
      </c>
      <c r="O340" s="5">
        <v>1348</v>
      </c>
      <c r="P340" s="4">
        <f>J340/O340</f>
        <v>0.14910979228486648</v>
      </c>
      <c r="Q340" s="5">
        <v>4368</v>
      </c>
      <c r="R340" s="23">
        <f>(F340/M340)/(Q340/10000)</f>
        <v>0.14799645685519588</v>
      </c>
      <c r="S340" s="5">
        <v>0.424</v>
      </c>
      <c r="T340" s="27">
        <v>1.55</v>
      </c>
      <c r="U340" s="5">
        <v>1812</v>
      </c>
      <c r="V340" s="4">
        <f>+F340/U340</f>
        <v>0.04470198675496689</v>
      </c>
      <c r="W340" s="5">
        <v>133</v>
      </c>
      <c r="X340" s="4">
        <f>+F340/W340</f>
        <v>0.6090225563909775</v>
      </c>
      <c r="Y340" s="36">
        <v>1013</v>
      </c>
      <c r="Z340" s="4">
        <f>+J340/Y340</f>
        <v>0.19842053307008883</v>
      </c>
      <c r="AA340" s="27">
        <v>653</v>
      </c>
      <c r="AB340" s="5">
        <v>1918</v>
      </c>
      <c r="AC340" s="5">
        <v>6000</v>
      </c>
      <c r="AD340" s="5">
        <v>625</v>
      </c>
      <c r="AE340" s="5">
        <v>267</v>
      </c>
      <c r="AF340" s="5">
        <v>401</v>
      </c>
      <c r="AG340" s="5">
        <v>220</v>
      </c>
      <c r="AH340" s="5" t="s">
        <v>53</v>
      </c>
    </row>
    <row r="341" spans="2:34" ht="12.75">
      <c r="B341" s="1" t="s">
        <v>528</v>
      </c>
      <c r="C341" s="1" t="s">
        <v>44</v>
      </c>
      <c r="D341" s="27" t="s">
        <v>606</v>
      </c>
      <c r="E341" s="38" t="s">
        <v>608</v>
      </c>
      <c r="F341" s="30">
        <v>48</v>
      </c>
      <c r="G341" s="4">
        <v>124</v>
      </c>
      <c r="I341" s="4">
        <v>143</v>
      </c>
      <c r="J341" s="22">
        <f>MAX(G341:I341)</f>
        <v>143</v>
      </c>
      <c r="K341" s="4">
        <v>30</v>
      </c>
      <c r="M341" s="5">
        <v>580</v>
      </c>
      <c r="N341" s="4">
        <f>F341/M341</f>
        <v>0.08275862068965517</v>
      </c>
      <c r="O341" s="5">
        <v>577</v>
      </c>
      <c r="P341" s="4">
        <f>J341/O341</f>
        <v>0.24783362218370883</v>
      </c>
      <c r="R341" s="23"/>
      <c r="U341" s="5">
        <v>58</v>
      </c>
      <c r="V341" s="4">
        <f>+F341/U341</f>
        <v>0.8275862068965517</v>
      </c>
      <c r="W341" s="5">
        <v>9</v>
      </c>
      <c r="X341" s="4">
        <f>+F341/W341</f>
        <v>5.333333333333333</v>
      </c>
      <c r="Y341" s="5">
        <v>187</v>
      </c>
      <c r="Z341" s="4">
        <f>+J341/Y341</f>
        <v>0.7647058823529411</v>
      </c>
      <c r="AB341" s="5">
        <v>1991</v>
      </c>
      <c r="AD341" s="5">
        <v>47</v>
      </c>
      <c r="AE341" s="5">
        <v>30</v>
      </c>
      <c r="AF341" s="5">
        <v>33</v>
      </c>
      <c r="AG341" s="5">
        <v>23</v>
      </c>
      <c r="AH341" s="5" t="s">
        <v>53</v>
      </c>
    </row>
    <row r="342" spans="2:35" ht="12.75">
      <c r="B342" s="1" t="s">
        <v>517</v>
      </c>
      <c r="C342" s="29"/>
      <c r="L342" s="4">
        <v>150</v>
      </c>
      <c r="P342" s="4"/>
      <c r="T342" s="35"/>
      <c r="Y342" s="31"/>
      <c r="AA342" s="35"/>
      <c r="AD342" s="5">
        <f>SUM(AD339:AD341)</f>
        <v>672</v>
      </c>
      <c r="AE342" s="5">
        <f>SUM(AE339:AE341)</f>
        <v>297</v>
      </c>
      <c r="AF342" s="5">
        <f>SUM(AF339:AF341)</f>
        <v>434</v>
      </c>
      <c r="AG342" s="5">
        <f>SUM(AG339:AG341)</f>
        <v>243</v>
      </c>
      <c r="AI342" s="1" t="s">
        <v>529</v>
      </c>
    </row>
    <row r="343" spans="1:27" ht="12.75">
      <c r="A343" s="1" t="s">
        <v>530</v>
      </c>
      <c r="B343" s="1" t="s">
        <v>512</v>
      </c>
      <c r="C343" s="29"/>
      <c r="P343" s="4"/>
      <c r="T343" s="35"/>
      <c r="Y343" s="31"/>
      <c r="AA343" s="35"/>
    </row>
    <row r="344" spans="2:34" ht="12.75">
      <c r="B344" s="1" t="s">
        <v>531</v>
      </c>
      <c r="C344" s="1" t="s">
        <v>99</v>
      </c>
      <c r="E344" s="38" t="s">
        <v>608</v>
      </c>
      <c r="F344" s="30">
        <v>206</v>
      </c>
      <c r="G344" s="4">
        <v>254</v>
      </c>
      <c r="H344" s="4">
        <v>258</v>
      </c>
      <c r="I344" s="4">
        <v>272</v>
      </c>
      <c r="J344" s="22">
        <f>MAX(G344:I344)</f>
        <v>272</v>
      </c>
      <c r="M344" s="5">
        <v>684</v>
      </c>
      <c r="N344" s="4">
        <v>0.30116959064327486</v>
      </c>
      <c r="O344" s="5">
        <v>712</v>
      </c>
      <c r="P344" s="4">
        <f>+J344/O344</f>
        <v>0.38202247191011235</v>
      </c>
      <c r="Q344" s="5">
        <v>4134</v>
      </c>
      <c r="R344" s="23">
        <f>(F344/M344)/(Q344/10000)</f>
        <v>0.7285186033944724</v>
      </c>
      <c r="S344" s="5">
        <v>0.554</v>
      </c>
      <c r="T344" s="27">
        <v>1.3</v>
      </c>
      <c r="U344" s="5">
        <v>684</v>
      </c>
      <c r="V344" s="4">
        <f>+F344/U344</f>
        <v>0.30116959064327486</v>
      </c>
      <c r="W344" s="5">
        <v>62</v>
      </c>
      <c r="X344" s="4">
        <f>+F344/W344</f>
        <v>3.3225806451612905</v>
      </c>
      <c r="Y344" s="27">
        <v>320</v>
      </c>
      <c r="Z344" s="4">
        <f>+J344/Y344</f>
        <v>0.85</v>
      </c>
      <c r="AA344" s="27">
        <v>247</v>
      </c>
      <c r="AB344" s="5">
        <v>1962</v>
      </c>
      <c r="AC344" s="5">
        <v>2000</v>
      </c>
      <c r="AD344" s="5">
        <v>765</v>
      </c>
      <c r="AE344" s="5">
        <v>366</v>
      </c>
      <c r="AF344" s="5">
        <v>496</v>
      </c>
      <c r="AG344" s="5">
        <v>290</v>
      </c>
      <c r="AH344" s="5" t="s">
        <v>75</v>
      </c>
    </row>
    <row r="345" spans="2:34" ht="12.75">
      <c r="B345" s="1" t="s">
        <v>532</v>
      </c>
      <c r="C345" s="1" t="s">
        <v>99</v>
      </c>
      <c r="E345" s="38" t="s">
        <v>608</v>
      </c>
      <c r="F345" s="30">
        <v>168</v>
      </c>
      <c r="G345" s="4">
        <v>195</v>
      </c>
      <c r="H345" s="4">
        <v>206</v>
      </c>
      <c r="I345" s="4">
        <v>217</v>
      </c>
      <c r="J345" s="22">
        <f>MAX(G345:I345)</f>
        <v>217</v>
      </c>
      <c r="M345" s="5">
        <v>566</v>
      </c>
      <c r="N345" s="4">
        <v>0.2968197879858657</v>
      </c>
      <c r="O345" s="5">
        <v>538</v>
      </c>
      <c r="P345" s="4">
        <f>+J345/O345</f>
        <v>0.4033457249070632</v>
      </c>
      <c r="Q345" s="5">
        <v>4104</v>
      </c>
      <c r="R345" s="23">
        <f>(F345/M345)/(Q345/10000)</f>
        <v>0.7232450974314467</v>
      </c>
      <c r="S345" s="5">
        <v>0.707</v>
      </c>
      <c r="T345" s="27">
        <v>0.77</v>
      </c>
      <c r="U345" s="5">
        <v>109</v>
      </c>
      <c r="V345" s="4">
        <f>+F345/U345</f>
        <v>1.5412844036697249</v>
      </c>
      <c r="W345" s="5">
        <v>58</v>
      </c>
      <c r="X345" s="4">
        <f>+F345/W345</f>
        <v>2.896551724137931</v>
      </c>
      <c r="Y345" s="27">
        <v>161</v>
      </c>
      <c r="Z345" s="4">
        <f>+J345/Y345</f>
        <v>1.3478260869565217</v>
      </c>
      <c r="AA345" s="27">
        <v>209</v>
      </c>
      <c r="AB345" s="5">
        <v>1982</v>
      </c>
      <c r="AD345" s="5">
        <v>593</v>
      </c>
      <c r="AE345" s="5">
        <v>290</v>
      </c>
      <c r="AF345" s="5">
        <v>630</v>
      </c>
      <c r="AG345" s="5">
        <v>239</v>
      </c>
      <c r="AH345" s="5" t="s">
        <v>94</v>
      </c>
    </row>
    <row r="346" spans="2:35" ht="12.75">
      <c r="B346" s="1" t="s">
        <v>517</v>
      </c>
      <c r="C346" s="29"/>
      <c r="K346" s="4">
        <v>30</v>
      </c>
      <c r="L346" s="4">
        <v>60</v>
      </c>
      <c r="P346" s="4"/>
      <c r="T346" s="35"/>
      <c r="Y346" s="31"/>
      <c r="AA346" s="35"/>
      <c r="AD346" s="5">
        <f>SUM(AD343:AD345)</f>
        <v>1358</v>
      </c>
      <c r="AE346" s="5">
        <f>SUM(AE343:AE345)</f>
        <v>656</v>
      </c>
      <c r="AF346" s="5">
        <f>SUM(AF343:AF345)</f>
        <v>1126</v>
      </c>
      <c r="AG346" s="5">
        <f>SUM(AG343:AG345)</f>
        <v>529</v>
      </c>
      <c r="AI346" s="1" t="s">
        <v>533</v>
      </c>
    </row>
    <row r="347" spans="1:27" ht="12.75">
      <c r="A347" s="1" t="s">
        <v>534</v>
      </c>
      <c r="B347" s="1" t="s">
        <v>512</v>
      </c>
      <c r="C347" s="29"/>
      <c r="P347" s="4"/>
      <c r="T347" s="35"/>
      <c r="Y347" s="31"/>
      <c r="AA347" s="35"/>
    </row>
    <row r="348" spans="2:35" ht="12.75">
      <c r="B348" s="1" t="s">
        <v>535</v>
      </c>
      <c r="C348" s="1" t="s">
        <v>44</v>
      </c>
      <c r="D348" s="27" t="s">
        <v>588</v>
      </c>
      <c r="E348" s="38" t="s">
        <v>608</v>
      </c>
      <c r="F348" s="30">
        <v>301</v>
      </c>
      <c r="G348" s="4">
        <v>419</v>
      </c>
      <c r="I348" s="4">
        <v>486</v>
      </c>
      <c r="J348" s="22">
        <f>MAX(G348:I348)</f>
        <v>486</v>
      </c>
      <c r="M348" s="5">
        <v>1983</v>
      </c>
      <c r="N348" s="4">
        <v>0.15179021684316693</v>
      </c>
      <c r="O348" s="5">
        <v>1856</v>
      </c>
      <c r="P348" s="4">
        <f>+J348/O348</f>
        <v>0.26185344827586204</v>
      </c>
      <c r="Q348" s="5">
        <v>3036</v>
      </c>
      <c r="R348" s="23">
        <f>(F348/M348)/(Q348/10000)</f>
        <v>0.499967776163264</v>
      </c>
      <c r="S348" s="5">
        <v>1.312</v>
      </c>
      <c r="T348" s="27">
        <v>3.27</v>
      </c>
      <c r="U348" s="5">
        <v>2540</v>
      </c>
      <c r="V348" s="4">
        <f>+F348/U348</f>
        <v>0.11850393700787401</v>
      </c>
      <c r="W348" s="5">
        <v>248</v>
      </c>
      <c r="X348" s="4">
        <f>+F348/W348</f>
        <v>1.2137096774193548</v>
      </c>
      <c r="Y348" s="36">
        <v>1212</v>
      </c>
      <c r="Z348" s="4">
        <f>+J348/Y348</f>
        <v>0.400990099009901</v>
      </c>
      <c r="AA348" s="27">
        <v>371</v>
      </c>
      <c r="AB348" s="5">
        <v>1890</v>
      </c>
      <c r="AC348" s="5">
        <v>6000</v>
      </c>
      <c r="AD348" s="5">
        <v>779</v>
      </c>
      <c r="AE348" s="5">
        <v>531</v>
      </c>
      <c r="AF348" s="5">
        <v>670</v>
      </c>
      <c r="AG348" s="5">
        <v>429</v>
      </c>
      <c r="AH348" s="5" t="s">
        <v>75</v>
      </c>
      <c r="AI348" s="1" t="s">
        <v>594</v>
      </c>
    </row>
    <row r="349" spans="2:35" ht="12.75">
      <c r="B349" s="1" t="s">
        <v>536</v>
      </c>
      <c r="C349" s="1" t="s">
        <v>44</v>
      </c>
      <c r="D349" s="27" t="s">
        <v>588</v>
      </c>
      <c r="E349" s="38" t="s">
        <v>608</v>
      </c>
      <c r="F349" s="30">
        <v>134</v>
      </c>
      <c r="H349" s="4">
        <v>150</v>
      </c>
      <c r="J349" s="22">
        <f>MAX(G349:I349)</f>
        <v>150</v>
      </c>
      <c r="M349" s="5">
        <v>333</v>
      </c>
      <c r="N349" s="4">
        <v>0.4024024024024024</v>
      </c>
      <c r="O349" s="5">
        <v>461</v>
      </c>
      <c r="P349" s="4">
        <f>+J349/O349</f>
        <v>0.32537960954446854</v>
      </c>
      <c r="Q349" s="5">
        <v>2760</v>
      </c>
      <c r="R349" s="23">
        <f>(F349/M349)/(Q349/10000)</f>
        <v>1.4579797188492838</v>
      </c>
      <c r="U349" s="5">
        <v>2</v>
      </c>
      <c r="V349" s="4">
        <f>+F349/U349</f>
        <v>67</v>
      </c>
      <c r="W349" s="5">
        <v>2</v>
      </c>
      <c r="X349" s="4">
        <f>+F349/W349</f>
        <v>67</v>
      </c>
      <c r="Y349" s="5">
        <v>274</v>
      </c>
      <c r="Z349" s="4">
        <f>+J349/Y349</f>
        <v>0.5474452554744526</v>
      </c>
      <c r="AB349" s="5">
        <v>1998</v>
      </c>
      <c r="AD349" s="5">
        <v>49</v>
      </c>
      <c r="AE349" s="5">
        <v>44</v>
      </c>
      <c r="AF349" s="5">
        <v>230</v>
      </c>
      <c r="AG349" s="5">
        <v>198</v>
      </c>
      <c r="AH349" s="5" t="s">
        <v>140</v>
      </c>
      <c r="AI349" s="1" t="s">
        <v>594</v>
      </c>
    </row>
    <row r="350" spans="2:35" ht="12.75">
      <c r="B350" s="1" t="s">
        <v>517</v>
      </c>
      <c r="C350" s="29"/>
      <c r="K350" s="4">
        <v>72</v>
      </c>
      <c r="L350" s="4">
        <v>77</v>
      </c>
      <c r="P350" s="4"/>
      <c r="T350" s="35"/>
      <c r="Y350" s="31"/>
      <c r="AA350" s="35"/>
      <c r="AD350" s="5">
        <f>SUM(AD347:AD349)</f>
        <v>828</v>
      </c>
      <c r="AE350" s="5">
        <f>SUM(AE347:AE349)</f>
        <v>575</v>
      </c>
      <c r="AF350" s="5">
        <f>SUM(AF347:AF349)</f>
        <v>900</v>
      </c>
      <c r="AG350" s="5">
        <f>SUM(AG347:AG349)</f>
        <v>627</v>
      </c>
      <c r="AI350" s="1" t="s">
        <v>537</v>
      </c>
    </row>
    <row r="351" spans="1:27" ht="12.75">
      <c r="A351" s="1" t="s">
        <v>538</v>
      </c>
      <c r="B351" s="1" t="s">
        <v>512</v>
      </c>
      <c r="C351" s="29"/>
      <c r="P351" s="4"/>
      <c r="T351" s="35"/>
      <c r="Y351" s="31"/>
      <c r="AA351" s="35"/>
    </row>
    <row r="352" spans="2:34" ht="12.75">
      <c r="B352" s="41" t="s">
        <v>539</v>
      </c>
      <c r="C352" s="1" t="s">
        <v>80</v>
      </c>
      <c r="E352" s="38" t="s">
        <v>0</v>
      </c>
      <c r="F352" s="30">
        <v>171</v>
      </c>
      <c r="G352" s="44">
        <v>220</v>
      </c>
      <c r="H352" s="44">
        <v>220</v>
      </c>
      <c r="I352" s="44">
        <v>264</v>
      </c>
      <c r="J352" s="22">
        <f>MAX(G352:I352)</f>
        <v>264</v>
      </c>
      <c r="K352" s="4">
        <v>59</v>
      </c>
      <c r="L352" s="44"/>
      <c r="M352" s="5">
        <v>447</v>
      </c>
      <c r="N352" s="4">
        <v>0.3825503355704698</v>
      </c>
      <c r="O352" s="27">
        <v>396</v>
      </c>
      <c r="P352" s="4">
        <f>+J352/O352</f>
        <v>0.6666666666666666</v>
      </c>
      <c r="Q352" s="5">
        <v>3139</v>
      </c>
      <c r="R352" s="23">
        <f>(F352/M352)/(Q352/10000)</f>
        <v>1.2187012920371767</v>
      </c>
      <c r="T352" s="27"/>
      <c r="U352" s="5">
        <v>44</v>
      </c>
      <c r="V352" s="4">
        <f>+F352/U352</f>
        <v>3.8863636363636362</v>
      </c>
      <c r="W352" s="5">
        <v>12</v>
      </c>
      <c r="X352" s="4">
        <f>+F352/W352</f>
        <v>14.25</v>
      </c>
      <c r="Y352" s="27">
        <v>40</v>
      </c>
      <c r="Z352" s="4">
        <f>+J352/Y352</f>
        <v>6.6</v>
      </c>
      <c r="AA352" s="27"/>
      <c r="AB352" s="5">
        <v>1972</v>
      </c>
      <c r="AC352" s="5">
        <v>1500</v>
      </c>
      <c r="AD352" s="5">
        <v>202</v>
      </c>
      <c r="AE352" s="5">
        <v>148</v>
      </c>
      <c r="AF352" s="5">
        <v>210</v>
      </c>
      <c r="AG352" s="5">
        <v>128</v>
      </c>
      <c r="AH352" s="5" t="s">
        <v>75</v>
      </c>
    </row>
    <row r="353" spans="2:35" ht="12.75">
      <c r="B353" s="28" t="s">
        <v>540</v>
      </c>
      <c r="C353" s="29" t="s">
        <v>80</v>
      </c>
      <c r="E353" s="38" t="s">
        <v>0</v>
      </c>
      <c r="F353" s="30"/>
      <c r="G353" s="4">
        <v>175</v>
      </c>
      <c r="H353" s="4">
        <v>175</v>
      </c>
      <c r="I353" s="4">
        <v>210</v>
      </c>
      <c r="J353" s="22">
        <f>MAX(G353:I353)</f>
        <v>210</v>
      </c>
      <c r="O353" s="5">
        <v>327</v>
      </c>
      <c r="P353" s="4">
        <f>+J353/O353</f>
        <v>0.6422018348623854</v>
      </c>
      <c r="R353" s="23"/>
      <c r="T353" s="32"/>
      <c r="V353" s="4"/>
      <c r="X353" s="4"/>
      <c r="Y353" s="27">
        <v>6</v>
      </c>
      <c r="Z353" s="4">
        <f>+J353/Y353</f>
        <v>35</v>
      </c>
      <c r="AA353" s="32"/>
      <c r="AB353" s="5">
        <v>1995</v>
      </c>
      <c r="AF353" s="5">
        <v>8</v>
      </c>
      <c r="AG353" s="5">
        <v>6</v>
      </c>
      <c r="AH353" s="5" t="s">
        <v>75</v>
      </c>
      <c r="AI353" s="41"/>
    </row>
    <row r="354" spans="2:35" ht="12.75">
      <c r="B354" s="1" t="s">
        <v>517</v>
      </c>
      <c r="C354" s="29"/>
      <c r="L354" s="4">
        <v>85</v>
      </c>
      <c r="P354" s="4"/>
      <c r="T354" s="35"/>
      <c r="Y354" s="31"/>
      <c r="AA354" s="35"/>
      <c r="AD354" s="5">
        <f>SUM(AD351:AD353)</f>
        <v>202</v>
      </c>
      <c r="AE354" s="5">
        <f>SUM(AE351:AE353)</f>
        <v>148</v>
      </c>
      <c r="AF354" s="5">
        <f>SUM(AF351:AF353)</f>
        <v>218</v>
      </c>
      <c r="AG354" s="5">
        <f>SUM(AG351:AG353)</f>
        <v>134</v>
      </c>
      <c r="AI354" s="41" t="s">
        <v>541</v>
      </c>
    </row>
    <row r="355" spans="3:27" ht="12.75">
      <c r="C355" s="29"/>
      <c r="P355" s="4"/>
      <c r="T355" s="35"/>
      <c r="Y355" s="31"/>
      <c r="AA355" s="35"/>
    </row>
    <row r="356" spans="1:35" ht="12.75">
      <c r="A356" s="7"/>
      <c r="B356" s="41"/>
      <c r="C356" s="7"/>
      <c r="F356" s="7"/>
      <c r="G356" s="7"/>
      <c r="H356" s="7"/>
      <c r="I356" s="7"/>
      <c r="J356" s="7"/>
      <c r="K356" s="43"/>
      <c r="L356" s="7"/>
      <c r="M356" s="7"/>
      <c r="N356" s="43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</row>
    <row r="357" spans="1:35" ht="12.75">
      <c r="A357" s="29" t="s">
        <v>542</v>
      </c>
      <c r="B357" s="28"/>
      <c r="C357" s="7"/>
      <c r="E357" s="53"/>
      <c r="F357" s="7"/>
      <c r="G357" s="7"/>
      <c r="H357" s="7"/>
      <c r="I357" s="7"/>
      <c r="J357" s="7"/>
      <c r="K357" s="43"/>
      <c r="L357" s="7"/>
      <c r="M357" s="7"/>
      <c r="N357" s="43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</row>
    <row r="358" spans="1:27" ht="12.75">
      <c r="A358" s="24" t="s">
        <v>543</v>
      </c>
      <c r="C358" s="29"/>
      <c r="P358" s="4"/>
      <c r="T358" s="35"/>
      <c r="Y358" s="31"/>
      <c r="AA358" s="35"/>
    </row>
    <row r="359" spans="3:27" ht="12.75">
      <c r="C359" s="29"/>
      <c r="P359" s="4"/>
      <c r="T359" s="35"/>
      <c r="Y359" s="31"/>
      <c r="AA359" s="35"/>
    </row>
    <row r="360" spans="3:27" ht="12.75">
      <c r="C360" s="29"/>
      <c r="P360" s="4"/>
      <c r="T360" s="35"/>
      <c r="Y360" s="31"/>
      <c r="AA360" s="35"/>
    </row>
    <row r="361" spans="3:27" ht="12.75">
      <c r="C361" s="29"/>
      <c r="P361" s="4"/>
      <c r="T361" s="35"/>
      <c r="Y361" s="31"/>
      <c r="AA361" s="35"/>
    </row>
    <row r="362" spans="3:27" ht="12.75">
      <c r="C362" s="29"/>
      <c r="P362" s="4"/>
      <c r="T362" s="35"/>
      <c r="Y362" s="31"/>
      <c r="AA362" s="35"/>
    </row>
    <row r="363" spans="3:27" ht="12.75">
      <c r="C363" s="29"/>
      <c r="P363" s="4"/>
      <c r="T363" s="35"/>
      <c r="Y363" s="31"/>
      <c r="AA363" s="35"/>
    </row>
    <row r="364" spans="3:27" ht="12.75">
      <c r="C364" s="29"/>
      <c r="T364" s="35"/>
      <c r="Y364" s="35"/>
      <c r="AA364" s="35"/>
    </row>
    <row r="365" spans="1:35" ht="12.75">
      <c r="A365" s="7"/>
      <c r="C365" s="7"/>
      <c r="F365" s="7"/>
      <c r="G365" s="7"/>
      <c r="H365" s="7"/>
      <c r="I365" s="7"/>
      <c r="J365" s="7"/>
      <c r="K365" s="43"/>
      <c r="L365" s="7"/>
      <c r="M365" s="7"/>
      <c r="N365" s="43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</row>
    <row r="366" spans="1:35" ht="12.75">
      <c r="A366" s="7"/>
      <c r="C366" s="7"/>
      <c r="F366" s="7"/>
      <c r="G366" s="7"/>
      <c r="H366" s="7"/>
      <c r="I366" s="7"/>
      <c r="J366" s="7"/>
      <c r="K366" s="43"/>
      <c r="L366" s="7"/>
      <c r="M366" s="7"/>
      <c r="N366" s="43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</row>
    <row r="367" spans="1:27" ht="12.75">
      <c r="A367" s="29"/>
      <c r="B367" s="29"/>
      <c r="C367" s="29"/>
      <c r="T367" s="35"/>
      <c r="Y367" s="35"/>
      <c r="AA367" s="35"/>
    </row>
    <row r="368" spans="2:27" ht="12.75">
      <c r="B368" s="29"/>
      <c r="C368" s="29"/>
      <c r="T368" s="35"/>
      <c r="Y368" s="35"/>
      <c r="AA368" s="35"/>
    </row>
    <row r="369" spans="2:27" ht="12.75">
      <c r="B369" s="29"/>
      <c r="C369" s="29"/>
      <c r="T369" s="35"/>
      <c r="Y369" s="35"/>
      <c r="AA369" s="35"/>
    </row>
    <row r="370" spans="1:27" ht="12.75">
      <c r="A370" s="29"/>
      <c r="B370" s="29"/>
      <c r="C370" s="29"/>
      <c r="T370" s="35"/>
      <c r="Y370" s="35"/>
      <c r="AA370" s="35"/>
    </row>
    <row r="371" spans="1:27" ht="12.75">
      <c r="A371" s="29"/>
      <c r="B371" s="29"/>
      <c r="C371" s="29"/>
      <c r="T371" s="35"/>
      <c r="Y371" s="35"/>
      <c r="AA371" s="35"/>
    </row>
    <row r="372" spans="1:3" ht="12.75">
      <c r="A372" s="29"/>
      <c r="B372" s="29"/>
      <c r="C372" s="29"/>
    </row>
    <row r="373" spans="1:3" ht="12.75">
      <c r="A373" s="29"/>
      <c r="B373" s="29"/>
      <c r="C373" s="29"/>
    </row>
    <row r="374" spans="1:3" ht="12.75">
      <c r="A374" s="29"/>
      <c r="B374" s="29"/>
      <c r="C374" s="29"/>
    </row>
    <row r="375" spans="1:3" ht="12.75">
      <c r="A375" s="29"/>
      <c r="B375" s="29"/>
      <c r="C375" s="29"/>
    </row>
    <row r="376" spans="1:2" ht="12.75">
      <c r="A376" s="29"/>
      <c r="B376" s="29"/>
    </row>
    <row r="377" spans="1:2" ht="12.75">
      <c r="A377" s="29"/>
      <c r="B377" s="29"/>
    </row>
    <row r="378" spans="1:2" ht="12.75">
      <c r="A378" s="29"/>
      <c r="B378" s="29"/>
    </row>
    <row r="379" spans="1:26" ht="12.75">
      <c r="A379" s="29"/>
      <c r="B379" s="29"/>
      <c r="F379" s="30"/>
      <c r="J379" s="30"/>
      <c r="R379" s="23"/>
      <c r="V379" s="4"/>
      <c r="X379" s="4"/>
      <c r="Z379" s="4"/>
    </row>
    <row r="380" spans="1:2" ht="12.75">
      <c r="A380" s="29"/>
      <c r="B380" s="29"/>
    </row>
    <row r="381" ht="12.75">
      <c r="B381" s="29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369"/>
  <sheetViews>
    <sheetView workbookViewId="0" topLeftCell="A134">
      <selection activeCell="C151" sqref="C151"/>
    </sheetView>
  </sheetViews>
  <sheetFormatPr defaultColWidth="9.140625" defaultRowHeight="12.75"/>
  <cols>
    <col min="1" max="1" width="41.00390625" style="1" customWidth="1"/>
    <col min="2" max="2" width="25.7109375" style="1" customWidth="1"/>
    <col min="3" max="3" width="9.140625" style="27" customWidth="1"/>
    <col min="4" max="4" width="13.57421875" style="38" customWidth="1"/>
    <col min="5" max="5" width="8.28125" style="5" bestFit="1" customWidth="1"/>
    <col min="6" max="6" width="10.8515625" style="4" bestFit="1" customWidth="1"/>
    <col min="7" max="7" width="9.140625" style="4" customWidth="1"/>
    <col min="8" max="8" width="11.140625" style="4" bestFit="1" customWidth="1"/>
    <col min="9" max="9" width="8.421875" style="5" bestFit="1" customWidth="1"/>
    <col min="10" max="11" width="8.421875" style="4" bestFit="1" customWidth="1"/>
    <col min="12" max="12" width="7.7109375" style="5" bestFit="1" customWidth="1"/>
    <col min="13" max="13" width="5.8515625" style="4" customWidth="1"/>
    <col min="14" max="14" width="9.421875" style="5" customWidth="1"/>
    <col min="15" max="15" width="7.140625" style="5" bestFit="1" customWidth="1"/>
    <col min="16" max="16" width="5.8515625" style="5" bestFit="1" customWidth="1"/>
    <col min="17" max="17" width="15.00390625" style="4" bestFit="1" customWidth="1"/>
    <col min="18" max="18" width="6.28125" style="5" customWidth="1"/>
    <col min="19" max="19" width="6.28125" style="5" bestFit="1" customWidth="1"/>
    <col min="20" max="20" width="5.28125" style="5" bestFit="1" customWidth="1"/>
    <col min="21" max="21" width="6.57421875" style="5" bestFit="1" customWidth="1"/>
    <col min="22" max="22" width="6.00390625" style="5" customWidth="1"/>
    <col min="23" max="23" width="9.7109375" style="5" customWidth="1"/>
    <col min="24" max="24" width="8.00390625" style="5" bestFit="1" customWidth="1"/>
    <col min="25" max="25" width="10.00390625" style="5" customWidth="1"/>
    <col min="26" max="26" width="10.140625" style="5" bestFit="1" customWidth="1"/>
    <col min="27" max="27" width="8.8515625" style="5" bestFit="1" customWidth="1"/>
    <col min="28" max="28" width="9.421875" style="5" bestFit="1" customWidth="1"/>
    <col min="29" max="29" width="7.57421875" style="5" bestFit="1" customWidth="1"/>
    <col min="30" max="32" width="6.7109375" style="5" customWidth="1"/>
    <col min="33" max="33" width="15.8515625" style="5" bestFit="1" customWidth="1"/>
    <col min="34" max="34" width="109.57421875" style="1" bestFit="1" customWidth="1"/>
    <col min="36" max="36" width="9.140625" style="7" customWidth="1"/>
    <col min="37" max="37" width="29.00390625" style="0" customWidth="1"/>
    <col min="38" max="38" width="18.7109375" style="0" customWidth="1"/>
    <col min="39" max="16384" width="9.140625" style="7" customWidth="1"/>
  </cols>
  <sheetData>
    <row r="1" spans="5:37" ht="12.75">
      <c r="E1" s="2"/>
      <c r="F1" s="2"/>
      <c r="G1" s="2"/>
      <c r="H1" s="2"/>
      <c r="I1" s="2"/>
      <c r="J1" s="3"/>
      <c r="L1" s="2"/>
      <c r="M1" s="3"/>
      <c r="P1" s="2"/>
      <c r="Q1" s="6"/>
      <c r="R1" s="2"/>
      <c r="T1" s="2"/>
      <c r="U1" s="2"/>
      <c r="V1" s="2"/>
      <c r="W1" s="2"/>
      <c r="Y1" s="2"/>
      <c r="AA1" s="2"/>
      <c r="AB1" s="2"/>
      <c r="AC1" s="2"/>
      <c r="AD1" s="2"/>
      <c r="AE1" s="2"/>
      <c r="AF1" s="2"/>
      <c r="AK1" s="7" t="s">
        <v>6</v>
      </c>
    </row>
    <row r="2" spans="5:32" ht="12.75">
      <c r="E2" s="2" t="s">
        <v>4</v>
      </c>
      <c r="F2" s="8">
        <v>2004</v>
      </c>
      <c r="G2" s="8">
        <v>2004</v>
      </c>
      <c r="H2" s="8">
        <v>2004</v>
      </c>
      <c r="I2" s="2">
        <v>2004</v>
      </c>
      <c r="J2" s="3" t="s">
        <v>4</v>
      </c>
      <c r="K2" s="9">
        <v>2004</v>
      </c>
      <c r="L2" s="2">
        <v>1999</v>
      </c>
      <c r="M2" s="6">
        <v>1999</v>
      </c>
      <c r="N2" s="10">
        <v>2003</v>
      </c>
      <c r="O2" s="10">
        <v>2003</v>
      </c>
      <c r="P2" s="2">
        <v>1999</v>
      </c>
      <c r="Q2" s="6">
        <v>1999</v>
      </c>
      <c r="R2" s="2">
        <v>1999</v>
      </c>
      <c r="S2" s="2">
        <v>2002</v>
      </c>
      <c r="T2" s="2">
        <v>1999</v>
      </c>
      <c r="U2" s="2">
        <v>1999</v>
      </c>
      <c r="V2" s="2">
        <v>1999</v>
      </c>
      <c r="W2" s="2">
        <v>1999</v>
      </c>
      <c r="X2" s="2">
        <v>2002</v>
      </c>
      <c r="Y2" s="2">
        <v>2002</v>
      </c>
      <c r="Z2" s="2">
        <v>2002</v>
      </c>
      <c r="AA2" s="2" t="s">
        <v>5</v>
      </c>
      <c r="AB2" s="2">
        <v>1986</v>
      </c>
      <c r="AC2" s="2">
        <v>1999</v>
      </c>
      <c r="AD2" s="2">
        <v>1999</v>
      </c>
      <c r="AE2" s="2">
        <v>2004</v>
      </c>
      <c r="AF2" s="2">
        <v>2004</v>
      </c>
    </row>
    <row r="3" spans="1:38" ht="12.75">
      <c r="A3" s="11" t="s">
        <v>6</v>
      </c>
      <c r="D3" s="53"/>
      <c r="E3" s="2" t="s">
        <v>7</v>
      </c>
      <c r="F3" s="8" t="s">
        <v>8</v>
      </c>
      <c r="G3" s="12" t="s">
        <v>8</v>
      </c>
      <c r="H3" s="12" t="s">
        <v>8</v>
      </c>
      <c r="I3" s="2" t="s">
        <v>8</v>
      </c>
      <c r="J3" s="3" t="s">
        <v>9</v>
      </c>
      <c r="K3" s="13" t="s">
        <v>9</v>
      </c>
      <c r="L3" s="2" t="s">
        <v>10</v>
      </c>
      <c r="M3" s="3" t="s">
        <v>11</v>
      </c>
      <c r="N3" s="2" t="s">
        <v>10</v>
      </c>
      <c r="O3" s="2" t="s">
        <v>11</v>
      </c>
      <c r="P3" s="2" t="s">
        <v>12</v>
      </c>
      <c r="Q3" s="6" t="s">
        <v>11</v>
      </c>
      <c r="R3" s="2" t="s">
        <v>13</v>
      </c>
      <c r="S3" s="2" t="s">
        <v>13</v>
      </c>
      <c r="T3" s="2" t="s">
        <v>14</v>
      </c>
      <c r="U3" s="2" t="s">
        <v>15</v>
      </c>
      <c r="V3" s="2" t="s">
        <v>16</v>
      </c>
      <c r="W3" s="2" t="s">
        <v>15</v>
      </c>
      <c r="X3" s="2" t="s">
        <v>16</v>
      </c>
      <c r="Y3" s="2" t="s">
        <v>15</v>
      </c>
      <c r="Z3" s="2" t="s">
        <v>17</v>
      </c>
      <c r="AA3" s="2" t="s">
        <v>18</v>
      </c>
      <c r="AB3" s="2" t="s">
        <v>14</v>
      </c>
      <c r="AC3" s="2" t="s">
        <v>19</v>
      </c>
      <c r="AD3" s="14" t="s">
        <v>19</v>
      </c>
      <c r="AE3" s="2" t="s">
        <v>19</v>
      </c>
      <c r="AF3" s="14" t="s">
        <v>19</v>
      </c>
      <c r="AK3" s="7"/>
      <c r="AL3" s="7"/>
    </row>
    <row r="4" spans="1:38" ht="12.75">
      <c r="A4" s="15" t="s">
        <v>20</v>
      </c>
      <c r="B4" s="15" t="s">
        <v>21</v>
      </c>
      <c r="C4" s="50" t="s">
        <v>44</v>
      </c>
      <c r="D4" s="52" t="s">
        <v>607</v>
      </c>
      <c r="E4" s="16" t="s">
        <v>22</v>
      </c>
      <c r="F4" s="17" t="s">
        <v>23</v>
      </c>
      <c r="G4" s="18" t="s">
        <v>24</v>
      </c>
      <c r="H4" s="18" t="s">
        <v>25</v>
      </c>
      <c r="I4" s="16" t="s">
        <v>26</v>
      </c>
      <c r="J4" s="19" t="s">
        <v>26</v>
      </c>
      <c r="K4" s="16" t="s">
        <v>26</v>
      </c>
      <c r="L4" s="16" t="s">
        <v>27</v>
      </c>
      <c r="M4" s="19" t="s">
        <v>28</v>
      </c>
      <c r="N4" s="16" t="s">
        <v>27</v>
      </c>
      <c r="O4" s="16" t="s">
        <v>29</v>
      </c>
      <c r="P4" s="16" t="s">
        <v>586</v>
      </c>
      <c r="Q4" s="20" t="s">
        <v>30</v>
      </c>
      <c r="R4" s="16" t="s">
        <v>31</v>
      </c>
      <c r="S4" s="16" t="s">
        <v>31</v>
      </c>
      <c r="T4" s="16" t="s">
        <v>32</v>
      </c>
      <c r="U4" s="16" t="s">
        <v>585</v>
      </c>
      <c r="V4" s="16" t="s">
        <v>32</v>
      </c>
      <c r="W4" s="16" t="s">
        <v>34</v>
      </c>
      <c r="X4" s="16" t="s">
        <v>32</v>
      </c>
      <c r="Y4" s="16" t="s">
        <v>34</v>
      </c>
      <c r="Z4" s="16" t="s">
        <v>36</v>
      </c>
      <c r="AA4" s="16" t="s">
        <v>37</v>
      </c>
      <c r="AB4" s="16" t="s">
        <v>38</v>
      </c>
      <c r="AC4" s="16" t="s">
        <v>39</v>
      </c>
      <c r="AD4" s="16" t="s">
        <v>40</v>
      </c>
      <c r="AE4" s="16" t="s">
        <v>39</v>
      </c>
      <c r="AF4" s="16" t="s">
        <v>40</v>
      </c>
      <c r="AG4" s="16" t="s">
        <v>41</v>
      </c>
      <c r="AH4" s="15" t="s">
        <v>42</v>
      </c>
      <c r="AK4" s="7"/>
      <c r="AL4" s="7"/>
    </row>
    <row r="5" spans="1:38" ht="12.75">
      <c r="A5" s="1" t="s">
        <v>43</v>
      </c>
      <c r="B5" s="1" t="s">
        <v>44</v>
      </c>
      <c r="C5" s="27" t="s">
        <v>605</v>
      </c>
      <c r="D5" s="38" t="s">
        <v>608</v>
      </c>
      <c r="E5" s="21">
        <v>83</v>
      </c>
      <c r="F5" s="4">
        <v>178</v>
      </c>
      <c r="H5" s="4">
        <v>207</v>
      </c>
      <c r="I5" s="22">
        <f>MAX(F5:H5)</f>
        <v>207</v>
      </c>
      <c r="J5" s="4">
        <v>35</v>
      </c>
      <c r="K5" s="4">
        <v>63</v>
      </c>
      <c r="L5" s="5">
        <v>306</v>
      </c>
      <c r="M5" s="4">
        <v>0.27124183006535946</v>
      </c>
      <c r="N5" s="5">
        <v>459</v>
      </c>
      <c r="O5" s="4">
        <f>+I5/N5</f>
        <v>0.45098039215686275</v>
      </c>
      <c r="Q5" s="23"/>
      <c r="T5" s="5">
        <v>2</v>
      </c>
      <c r="U5" s="4">
        <f>+E5/T5</f>
        <v>41.5</v>
      </c>
      <c r="V5" s="5">
        <v>0</v>
      </c>
      <c r="W5" s="4"/>
      <c r="X5" s="5">
        <v>1</v>
      </c>
      <c r="Y5" s="4">
        <f>+I5/X5</f>
        <v>207</v>
      </c>
      <c r="AA5" s="5">
        <v>1989</v>
      </c>
      <c r="AC5" s="5">
        <v>5</v>
      </c>
      <c r="AD5" s="5">
        <v>5</v>
      </c>
      <c r="AE5" s="5">
        <v>7</v>
      </c>
      <c r="AF5" s="5">
        <v>7</v>
      </c>
      <c r="AG5" s="5" t="s">
        <v>45</v>
      </c>
      <c r="AH5" s="1" t="s">
        <v>46</v>
      </c>
      <c r="AK5" s="7"/>
      <c r="AL5" s="7"/>
    </row>
    <row r="6" spans="1:38" ht="12.75">
      <c r="A6" s="24" t="s">
        <v>47</v>
      </c>
      <c r="B6" s="24" t="s">
        <v>48</v>
      </c>
      <c r="D6" s="38" t="s">
        <v>608</v>
      </c>
      <c r="F6" s="25" t="s">
        <v>49</v>
      </c>
      <c r="G6" s="25"/>
      <c r="H6" s="25"/>
      <c r="I6" s="22">
        <f>MAX(F6:H6)</f>
        <v>0</v>
      </c>
      <c r="K6" s="4" t="s">
        <v>49</v>
      </c>
      <c r="M6" s="4">
        <v>0</v>
      </c>
      <c r="N6" s="5">
        <v>245</v>
      </c>
      <c r="O6" s="4">
        <f>+I6/N6</f>
        <v>0</v>
      </c>
      <c r="Q6" s="25"/>
      <c r="S6" s="26"/>
      <c r="X6" s="5">
        <v>0</v>
      </c>
      <c r="Y6" s="4" t="s">
        <v>50</v>
      </c>
      <c r="Z6" s="26"/>
      <c r="AA6" s="5">
        <v>1994</v>
      </c>
      <c r="AE6" s="5">
        <v>2</v>
      </c>
      <c r="AF6" s="5">
        <v>1</v>
      </c>
      <c r="AG6" s="5" t="s">
        <v>45</v>
      </c>
      <c r="AK6" s="7"/>
      <c r="AL6" s="7"/>
    </row>
    <row r="7" spans="1:38" ht="12.75">
      <c r="A7" s="1" t="s">
        <v>51</v>
      </c>
      <c r="B7" s="1" t="s">
        <v>52</v>
      </c>
      <c r="D7" s="38" t="s">
        <v>608</v>
      </c>
      <c r="E7" s="21">
        <v>15</v>
      </c>
      <c r="F7" s="25"/>
      <c r="G7" s="25">
        <v>25</v>
      </c>
      <c r="H7" s="25"/>
      <c r="I7" s="22">
        <f>MAX(F7:H7)</f>
        <v>25</v>
      </c>
      <c r="J7" s="4">
        <v>15</v>
      </c>
      <c r="K7" s="4">
        <v>25</v>
      </c>
      <c r="L7" s="5">
        <v>248</v>
      </c>
      <c r="M7" s="4">
        <v>0.06048387096774194</v>
      </c>
      <c r="N7" s="5">
        <v>322</v>
      </c>
      <c r="O7" s="4">
        <f>+I7/N7</f>
        <v>0.07763975155279502</v>
      </c>
      <c r="Q7" s="51"/>
      <c r="T7" s="5">
        <v>2</v>
      </c>
      <c r="U7" s="4">
        <f>+E7/T7</f>
        <v>7.5</v>
      </c>
      <c r="V7" s="5">
        <v>2</v>
      </c>
      <c r="W7" s="4">
        <f>+E7/V7</f>
        <v>7.5</v>
      </c>
      <c r="X7" s="5">
        <v>192</v>
      </c>
      <c r="Y7" s="4">
        <f>+I7/X7</f>
        <v>0.13020833333333334</v>
      </c>
      <c r="AA7" s="5">
        <v>1972</v>
      </c>
      <c r="AC7" s="5">
        <v>24</v>
      </c>
      <c r="AD7" s="5">
        <v>17</v>
      </c>
      <c r="AE7" s="5">
        <v>15</v>
      </c>
      <c r="AF7" s="5">
        <v>11</v>
      </c>
      <c r="AG7" s="5" t="s">
        <v>53</v>
      </c>
      <c r="AH7" s="1" t="s">
        <v>54</v>
      </c>
      <c r="AK7" s="7"/>
      <c r="AL7" s="7"/>
    </row>
    <row r="8" spans="1:38" ht="12.75">
      <c r="A8" s="1" t="s">
        <v>55</v>
      </c>
      <c r="B8" s="1" t="s">
        <v>56</v>
      </c>
      <c r="D8" s="38" t="s">
        <v>0</v>
      </c>
      <c r="E8" s="21">
        <v>558</v>
      </c>
      <c r="H8" s="4">
        <v>725</v>
      </c>
      <c r="I8" s="22">
        <f>MAX(F8:H8)</f>
        <v>725</v>
      </c>
      <c r="J8" s="4">
        <v>588</v>
      </c>
      <c r="L8" s="5">
        <v>610</v>
      </c>
      <c r="M8" s="4">
        <v>0.9147540983606557</v>
      </c>
      <c r="N8" s="5">
        <v>628</v>
      </c>
      <c r="O8" s="4">
        <f>+I8/N8</f>
        <v>1.1544585987261147</v>
      </c>
      <c r="P8" s="5">
        <v>4032</v>
      </c>
      <c r="Q8" s="23">
        <f>(E8/L8)/(P8/10000)</f>
        <v>2.268735362997658</v>
      </c>
      <c r="S8" s="27">
        <v>1.1</v>
      </c>
      <c r="T8" s="5">
        <v>87</v>
      </c>
      <c r="U8" s="4">
        <f>+E8/T8</f>
        <v>6.413793103448276</v>
      </c>
      <c r="V8" s="5">
        <v>39</v>
      </c>
      <c r="W8" s="4">
        <f>+E8/V8</f>
        <v>14.307692307692308</v>
      </c>
      <c r="X8" s="27">
        <v>273</v>
      </c>
      <c r="Y8" s="4">
        <f>+I8/X8</f>
        <v>2.6556776556776556</v>
      </c>
      <c r="Z8" s="27">
        <v>248</v>
      </c>
      <c r="AA8" s="5">
        <v>1986</v>
      </c>
      <c r="AC8" s="5">
        <v>46</v>
      </c>
      <c r="AD8" s="5">
        <v>24</v>
      </c>
      <c r="AE8" s="5">
        <v>27</v>
      </c>
      <c r="AF8" s="5">
        <v>18</v>
      </c>
      <c r="AG8" s="5" t="s">
        <v>53</v>
      </c>
      <c r="AK8" s="7"/>
      <c r="AL8" s="7"/>
    </row>
    <row r="9" spans="1:38" ht="12.75">
      <c r="A9" s="1" t="s">
        <v>526</v>
      </c>
      <c r="B9" s="29"/>
      <c r="K9" s="4">
        <v>150</v>
      </c>
      <c r="O9" s="4"/>
      <c r="S9" s="35"/>
      <c r="X9" s="31"/>
      <c r="Z9" s="35"/>
      <c r="AC9" s="5">
        <f>SUM(AC7:AC8)</f>
        <v>70</v>
      </c>
      <c r="AD9" s="5">
        <f>SUM(AD7:AD8)</f>
        <v>41</v>
      </c>
      <c r="AE9" s="5">
        <f>SUM(AE7:AE8)</f>
        <v>42</v>
      </c>
      <c r="AF9" s="5">
        <f>SUM(AF7:AF8)</f>
        <v>29</v>
      </c>
      <c r="AH9" s="1" t="s">
        <v>529</v>
      </c>
      <c r="AK9" s="7"/>
      <c r="AL9" s="7"/>
    </row>
    <row r="10" spans="1:38" ht="12.75">
      <c r="A10" s="1" t="s">
        <v>519</v>
      </c>
      <c r="E10" s="4">
        <v>141</v>
      </c>
      <c r="H10" s="4">
        <v>240</v>
      </c>
      <c r="I10" s="22">
        <f>MAX(F10:H10)</f>
        <v>240</v>
      </c>
      <c r="J10" s="4">
        <v>27</v>
      </c>
      <c r="K10" s="4">
        <v>90</v>
      </c>
      <c r="L10" s="5">
        <f>SUM(L7:L9)</f>
        <v>858</v>
      </c>
      <c r="M10" s="4">
        <f>E10/L10</f>
        <v>0.16433566433566432</v>
      </c>
      <c r="N10" s="5">
        <f>SUM(N7:N9)</f>
        <v>950</v>
      </c>
      <c r="O10" s="4">
        <f>I10/N10</f>
        <v>0.25263157894736843</v>
      </c>
      <c r="P10" s="5">
        <f>SUM(P7:P9)/3</f>
        <v>1344</v>
      </c>
      <c r="Q10" s="23">
        <f>(E10/L10)/(P10/10000)</f>
        <v>1.2227355977355978</v>
      </c>
      <c r="T10" s="5">
        <f>SUM(T7:T9)</f>
        <v>89</v>
      </c>
      <c r="U10" s="4">
        <f>+E10/T10</f>
        <v>1.5842696629213484</v>
      </c>
      <c r="V10" s="5">
        <f>SUM(V7:V9)</f>
        <v>41</v>
      </c>
      <c r="W10" s="4">
        <f>+E10/V10</f>
        <v>3.4390243902439024</v>
      </c>
      <c r="X10" s="31">
        <f>SUM(X7:X9)</f>
        <v>465</v>
      </c>
      <c r="Y10" s="4">
        <f>+I10/X10</f>
        <v>0.5161290322580645</v>
      </c>
      <c r="Z10" s="5">
        <f>SUM(Z7:Z9)</f>
        <v>248</v>
      </c>
      <c r="AC10" s="5">
        <f>SUM(AC7:AC9)</f>
        <v>140</v>
      </c>
      <c r="AD10" s="5">
        <f>SUM(AD7:AD9)</f>
        <v>82</v>
      </c>
      <c r="AE10" s="5">
        <f>SUM(AE7:AE9)</f>
        <v>84</v>
      </c>
      <c r="AF10" s="5">
        <f>SUM(AF7:AF9)</f>
        <v>58</v>
      </c>
      <c r="AH10" s="1" t="s">
        <v>525</v>
      </c>
      <c r="AK10" s="7"/>
      <c r="AL10" s="7"/>
    </row>
    <row r="11" spans="1:38" ht="12.75">
      <c r="A11" s="1" t="s">
        <v>521</v>
      </c>
      <c r="B11" s="1" t="s">
        <v>522</v>
      </c>
      <c r="D11" s="38" t="s">
        <v>608</v>
      </c>
      <c r="E11" s="21"/>
      <c r="I11" s="22"/>
      <c r="L11" s="5">
        <v>1867</v>
      </c>
      <c r="N11" s="5">
        <v>2476</v>
      </c>
      <c r="O11" s="4"/>
      <c r="P11" s="5">
        <v>3900</v>
      </c>
      <c r="Q11" s="23"/>
      <c r="R11" s="5">
        <v>1.977</v>
      </c>
      <c r="S11" s="27">
        <v>3.88</v>
      </c>
      <c r="T11" s="5">
        <v>8999</v>
      </c>
      <c r="U11" s="4"/>
      <c r="V11" s="5">
        <v>605</v>
      </c>
      <c r="W11" s="4"/>
      <c r="X11" s="36">
        <v>3174</v>
      </c>
      <c r="Y11" s="4"/>
      <c r="Z11" s="27">
        <v>819</v>
      </c>
      <c r="AA11" s="5">
        <v>1911</v>
      </c>
      <c r="AB11" s="5">
        <v>28000</v>
      </c>
      <c r="AC11" s="5">
        <v>1681</v>
      </c>
      <c r="AD11" s="5">
        <v>1098</v>
      </c>
      <c r="AE11" s="5">
        <v>1348</v>
      </c>
      <c r="AF11" s="5">
        <v>949</v>
      </c>
      <c r="AG11" s="5" t="s">
        <v>75</v>
      </c>
      <c r="AK11" s="7"/>
      <c r="AL11" s="7"/>
    </row>
    <row r="12" spans="1:38" ht="12.75">
      <c r="A12" s="1" t="s">
        <v>527</v>
      </c>
      <c r="B12" s="1" t="s">
        <v>44</v>
      </c>
      <c r="C12" s="27" t="s">
        <v>588</v>
      </c>
      <c r="D12" s="38" t="s">
        <v>608</v>
      </c>
      <c r="E12" s="21">
        <v>81</v>
      </c>
      <c r="F12" s="4">
        <v>174</v>
      </c>
      <c r="H12" s="4">
        <v>201</v>
      </c>
      <c r="I12" s="22">
        <f>MAX(F12:H12)</f>
        <v>201</v>
      </c>
      <c r="J12" s="4">
        <v>40</v>
      </c>
      <c r="L12" s="5">
        <v>1253</v>
      </c>
      <c r="M12" s="4">
        <f>E12/L12</f>
        <v>0.06464485235434957</v>
      </c>
      <c r="N12" s="5">
        <v>1348</v>
      </c>
      <c r="O12" s="4">
        <f>I12/N12</f>
        <v>0.14910979228486648</v>
      </c>
      <c r="P12" s="5">
        <v>4368</v>
      </c>
      <c r="Q12" s="23">
        <f>(E12/L12)/(P12/10000)</f>
        <v>0.14799645685519588</v>
      </c>
      <c r="R12" s="5">
        <v>0.424</v>
      </c>
      <c r="S12" s="27">
        <v>1.55</v>
      </c>
      <c r="T12" s="5">
        <v>1812</v>
      </c>
      <c r="U12" s="4">
        <f aca="true" t="shared" si="0" ref="U12:U22">+E12/T12</f>
        <v>0.04470198675496689</v>
      </c>
      <c r="V12" s="5">
        <v>133</v>
      </c>
      <c r="W12" s="4">
        <f>+E12/V12</f>
        <v>0.6090225563909775</v>
      </c>
      <c r="X12" s="36">
        <v>1013</v>
      </c>
      <c r="Y12" s="4">
        <f>+I12/X12</f>
        <v>0.19842053307008883</v>
      </c>
      <c r="Z12" s="27">
        <v>653</v>
      </c>
      <c r="AA12" s="5">
        <v>1918</v>
      </c>
      <c r="AB12" s="5">
        <v>6000</v>
      </c>
      <c r="AC12" s="5">
        <v>625</v>
      </c>
      <c r="AD12" s="5">
        <v>267</v>
      </c>
      <c r="AE12" s="5">
        <v>401</v>
      </c>
      <c r="AF12" s="5">
        <v>220</v>
      </c>
      <c r="AG12" s="5" t="s">
        <v>53</v>
      </c>
      <c r="AK12" s="7"/>
      <c r="AL12" s="7"/>
    </row>
    <row r="13" spans="1:38" ht="12.75">
      <c r="A13" s="1" t="s">
        <v>57</v>
      </c>
      <c r="B13" s="1" t="s">
        <v>44</v>
      </c>
      <c r="C13" s="27" t="s">
        <v>588</v>
      </c>
      <c r="D13" s="38" t="s">
        <v>608</v>
      </c>
      <c r="E13" s="21">
        <v>108</v>
      </c>
      <c r="F13" s="4">
        <v>160</v>
      </c>
      <c r="H13" s="4">
        <v>185</v>
      </c>
      <c r="I13" s="22">
        <f>MAX(F13:H13)</f>
        <v>185</v>
      </c>
      <c r="J13" s="4">
        <v>45</v>
      </c>
      <c r="K13" s="4">
        <v>49</v>
      </c>
      <c r="L13" s="5">
        <v>578</v>
      </c>
      <c r="M13" s="4">
        <v>0.18685121107266436</v>
      </c>
      <c r="N13" s="5">
        <v>1181</v>
      </c>
      <c r="O13" s="4">
        <f>+I13/N13</f>
        <v>0.15664690939881457</v>
      </c>
      <c r="P13" s="5">
        <v>2331</v>
      </c>
      <c r="Q13" s="23">
        <f>(E13/L13)/(P13/10000)</f>
        <v>0.8015924970942272</v>
      </c>
      <c r="R13" s="5">
        <v>0.205</v>
      </c>
      <c r="S13" s="27">
        <v>0.31</v>
      </c>
      <c r="T13" s="5">
        <v>138</v>
      </c>
      <c r="U13" s="4">
        <f t="shared" si="0"/>
        <v>0.782608695652174</v>
      </c>
      <c r="V13" s="5">
        <v>18</v>
      </c>
      <c r="W13" s="4">
        <f>+E13/V13</f>
        <v>6</v>
      </c>
      <c r="X13" s="27">
        <v>64</v>
      </c>
      <c r="Y13" s="4">
        <f>+I13/X13</f>
        <v>2.890625</v>
      </c>
      <c r="Z13" s="27">
        <v>207</v>
      </c>
      <c r="AA13" s="5">
        <v>1941</v>
      </c>
      <c r="AB13" s="5">
        <v>2142</v>
      </c>
      <c r="AC13" s="5">
        <v>888</v>
      </c>
      <c r="AD13" s="5">
        <v>573</v>
      </c>
      <c r="AE13" s="5">
        <v>794</v>
      </c>
      <c r="AF13" s="5">
        <v>453</v>
      </c>
      <c r="AG13" s="5" t="s">
        <v>58</v>
      </c>
      <c r="AH13" s="1" t="s">
        <v>589</v>
      </c>
      <c r="AK13" s="7"/>
      <c r="AL13" s="7"/>
    </row>
    <row r="14" spans="1:38" ht="12.75">
      <c r="A14" s="1" t="s">
        <v>59</v>
      </c>
      <c r="B14" s="1" t="s">
        <v>44</v>
      </c>
      <c r="C14" s="27" t="s">
        <v>606</v>
      </c>
      <c r="D14" s="38" t="s">
        <v>0</v>
      </c>
      <c r="E14" s="21">
        <v>190</v>
      </c>
      <c r="F14" s="4">
        <v>273</v>
      </c>
      <c r="H14" s="4">
        <v>316</v>
      </c>
      <c r="I14" s="22">
        <f>MAX(F14:H14)</f>
        <v>316</v>
      </c>
      <c r="J14" s="4">
        <v>82</v>
      </c>
      <c r="K14" s="4">
        <v>97</v>
      </c>
      <c r="L14" s="5">
        <v>686</v>
      </c>
      <c r="M14" s="4">
        <v>0.27696793002915454</v>
      </c>
      <c r="N14" s="5">
        <v>658</v>
      </c>
      <c r="O14" s="4">
        <f>+I14/N14</f>
        <v>0.48024316109422494</v>
      </c>
      <c r="Q14" s="23"/>
      <c r="T14" s="5">
        <v>3</v>
      </c>
      <c r="U14" s="4">
        <f t="shared" si="0"/>
        <v>63.333333333333336</v>
      </c>
      <c r="V14" s="5">
        <v>0</v>
      </c>
      <c r="W14" s="4"/>
      <c r="X14" s="5">
        <v>3</v>
      </c>
      <c r="Y14" s="4">
        <f>+I14/X14</f>
        <v>105.33333333333333</v>
      </c>
      <c r="AA14" s="5">
        <v>1908</v>
      </c>
      <c r="AC14" s="5">
        <v>93</v>
      </c>
      <c r="AD14" s="5">
        <v>40</v>
      </c>
      <c r="AE14" s="5">
        <v>99</v>
      </c>
      <c r="AF14" s="5">
        <v>38</v>
      </c>
      <c r="AG14" s="5" t="s">
        <v>60</v>
      </c>
      <c r="AH14" s="1" t="s">
        <v>46</v>
      </c>
      <c r="AK14" s="7"/>
      <c r="AL14" s="7"/>
    </row>
    <row r="15" spans="1:38" ht="12.75">
      <c r="A15" s="1" t="s">
        <v>61</v>
      </c>
      <c r="B15" s="1" t="s">
        <v>62</v>
      </c>
      <c r="D15" s="38" t="s">
        <v>0</v>
      </c>
      <c r="E15" s="21">
        <v>379</v>
      </c>
      <c r="H15" s="4">
        <v>510</v>
      </c>
      <c r="I15" s="22">
        <f>MAX(F15:H15)</f>
        <v>510</v>
      </c>
      <c r="K15" s="4">
        <v>80</v>
      </c>
      <c r="L15" s="5">
        <v>580</v>
      </c>
      <c r="M15" s="4">
        <v>0.653448275862069</v>
      </c>
      <c r="N15" s="5">
        <v>700</v>
      </c>
      <c r="O15" s="4">
        <f>+I15/N15</f>
        <v>0.7285714285714285</v>
      </c>
      <c r="P15" s="5">
        <v>2914</v>
      </c>
      <c r="Q15" s="23">
        <f>(E15/L15)/(P15/10000)</f>
        <v>2.24244432347999</v>
      </c>
      <c r="S15" s="27">
        <v>0.83</v>
      </c>
      <c r="T15" s="5">
        <v>100</v>
      </c>
      <c r="U15" s="4">
        <f t="shared" si="0"/>
        <v>3.79</v>
      </c>
      <c r="V15" s="5">
        <v>18</v>
      </c>
      <c r="W15" s="22">
        <f>E15/V15</f>
        <v>21.055555555555557</v>
      </c>
      <c r="X15" s="27">
        <v>128</v>
      </c>
      <c r="Y15" s="4">
        <f>+I15/X15</f>
        <v>3.984375</v>
      </c>
      <c r="Z15" s="27">
        <v>155</v>
      </c>
      <c r="AA15" s="5">
        <v>1967</v>
      </c>
      <c r="AC15" s="5">
        <v>135</v>
      </c>
      <c r="AD15" s="5">
        <v>77</v>
      </c>
      <c r="AE15" s="5">
        <v>149</v>
      </c>
      <c r="AF15" s="5">
        <v>73</v>
      </c>
      <c r="AG15" s="5" t="s">
        <v>63</v>
      </c>
      <c r="AK15" s="7"/>
      <c r="AL15" s="7"/>
    </row>
    <row r="16" spans="1:38" ht="12.75">
      <c r="A16" s="1" t="s">
        <v>513</v>
      </c>
      <c r="B16" s="1" t="s">
        <v>65</v>
      </c>
      <c r="D16" s="38" t="s">
        <v>0</v>
      </c>
      <c r="E16" s="30">
        <v>2120</v>
      </c>
      <c r="H16" s="5" t="s">
        <v>50</v>
      </c>
      <c r="I16" s="5" t="s">
        <v>50</v>
      </c>
      <c r="J16" s="4" t="s">
        <v>50</v>
      </c>
      <c r="L16" s="31">
        <v>1683</v>
      </c>
      <c r="M16" s="4">
        <f aca="true" t="shared" si="1" ref="M16:M22">E16/L16</f>
        <v>1.2596553773024362</v>
      </c>
      <c r="N16" s="5">
        <v>1969</v>
      </c>
      <c r="O16" s="4">
        <f>+I19/N16</f>
        <v>2.3550025393600813</v>
      </c>
      <c r="P16" s="31">
        <v>5445</v>
      </c>
      <c r="Q16" s="23">
        <f>(E16/L16)/(P16/10000)</f>
        <v>2.3134166708951995</v>
      </c>
      <c r="R16" s="5">
        <v>0.232</v>
      </c>
      <c r="S16" s="27">
        <v>0.44</v>
      </c>
      <c r="T16" s="5">
        <v>578</v>
      </c>
      <c r="U16" s="4">
        <f t="shared" si="0"/>
        <v>3.667820069204152</v>
      </c>
      <c r="V16" s="5">
        <v>79</v>
      </c>
      <c r="W16" s="4">
        <f aca="true" t="shared" si="2" ref="W16:W22">+E16/V16</f>
        <v>26.835443037974684</v>
      </c>
      <c r="X16" s="27">
        <v>409</v>
      </c>
      <c r="Y16" s="4"/>
      <c r="Z16" s="27">
        <v>932</v>
      </c>
      <c r="AA16" s="5">
        <v>1958</v>
      </c>
      <c r="AB16" s="5">
        <v>1000</v>
      </c>
      <c r="AC16" s="5">
        <v>266</v>
      </c>
      <c r="AD16" s="5">
        <v>146</v>
      </c>
      <c r="AE16" s="5">
        <v>264</v>
      </c>
      <c r="AF16" s="5">
        <v>122</v>
      </c>
      <c r="AG16" s="5" t="s">
        <v>75</v>
      </c>
      <c r="AH16" s="1" t="s">
        <v>514</v>
      </c>
      <c r="AK16" s="7"/>
      <c r="AL16" s="7"/>
    </row>
    <row r="17" spans="1:38" ht="12.75">
      <c r="A17" s="1" t="s">
        <v>513</v>
      </c>
      <c r="B17" s="1" t="s">
        <v>65</v>
      </c>
      <c r="D17" s="38" t="s">
        <v>0</v>
      </c>
      <c r="E17" s="30">
        <v>2120</v>
      </c>
      <c r="H17" s="5" t="s">
        <v>50</v>
      </c>
      <c r="I17" s="5" t="s">
        <v>50</v>
      </c>
      <c r="J17" s="43"/>
      <c r="L17" s="31">
        <v>1683</v>
      </c>
      <c r="M17" s="4">
        <f t="shared" si="1"/>
        <v>1.2596553773024362</v>
      </c>
      <c r="N17" s="5">
        <v>1969</v>
      </c>
      <c r="O17" s="4"/>
      <c r="P17" s="31">
        <v>5445</v>
      </c>
      <c r="Q17" s="23">
        <f>(E17/L17)/(P17/10000)</f>
        <v>2.3134166708951995</v>
      </c>
      <c r="R17" s="5">
        <v>0.232</v>
      </c>
      <c r="S17" s="27">
        <v>0.44</v>
      </c>
      <c r="T17" s="5">
        <v>578</v>
      </c>
      <c r="U17" s="4">
        <f t="shared" si="0"/>
        <v>3.667820069204152</v>
      </c>
      <c r="V17" s="5">
        <v>79</v>
      </c>
      <c r="W17" s="4">
        <f t="shared" si="2"/>
        <v>26.835443037974684</v>
      </c>
      <c r="X17" s="27">
        <v>409</v>
      </c>
      <c r="Y17" s="4"/>
      <c r="Z17" s="27">
        <v>932</v>
      </c>
      <c r="AA17" s="5">
        <v>1958</v>
      </c>
      <c r="AB17" s="5">
        <v>1000</v>
      </c>
      <c r="AC17" s="5">
        <v>266</v>
      </c>
      <c r="AD17" s="5">
        <v>146</v>
      </c>
      <c r="AE17" s="5">
        <v>264</v>
      </c>
      <c r="AF17" s="5">
        <v>122</v>
      </c>
      <c r="AG17" s="5" t="s">
        <v>75</v>
      </c>
      <c r="AH17" s="1" t="s">
        <v>514</v>
      </c>
      <c r="AK17" s="7"/>
      <c r="AL17" s="7"/>
    </row>
    <row r="18" spans="1:38" s="33" customFormat="1" ht="11.25">
      <c r="A18" s="1" t="s">
        <v>515</v>
      </c>
      <c r="B18" s="1" t="s">
        <v>65</v>
      </c>
      <c r="C18" s="27"/>
      <c r="D18" s="38" t="s">
        <v>0</v>
      </c>
      <c r="E18" s="30">
        <v>495</v>
      </c>
      <c r="F18" s="4"/>
      <c r="G18" s="4"/>
      <c r="H18" s="4">
        <v>886</v>
      </c>
      <c r="I18" s="22">
        <f>MAX(F18:H18)</f>
        <v>886</v>
      </c>
      <c r="J18" s="4">
        <v>78</v>
      </c>
      <c r="K18" s="4">
        <v>126</v>
      </c>
      <c r="L18" s="31">
        <v>774</v>
      </c>
      <c r="M18" s="4">
        <f t="shared" si="1"/>
        <v>0.6395348837209303</v>
      </c>
      <c r="N18" s="5">
        <v>1002</v>
      </c>
      <c r="O18" s="4">
        <f>+I18/N18</f>
        <v>0.8842315369261478</v>
      </c>
      <c r="P18" s="31">
        <v>5610</v>
      </c>
      <c r="Q18" s="23">
        <f>(E18/L18)/(P18/10000)</f>
        <v>1.1399908800729595</v>
      </c>
      <c r="R18" s="5">
        <v>0.138</v>
      </c>
      <c r="S18" s="27">
        <v>0.19</v>
      </c>
      <c r="T18" s="5">
        <v>89</v>
      </c>
      <c r="U18" s="4">
        <f t="shared" si="0"/>
        <v>5.561797752808989</v>
      </c>
      <c r="V18" s="5">
        <v>49</v>
      </c>
      <c r="W18" s="4">
        <f t="shared" si="2"/>
        <v>10.10204081632653</v>
      </c>
      <c r="X18" s="27">
        <v>169</v>
      </c>
      <c r="Y18" s="4">
        <f>+I18/X18</f>
        <v>5.242603550295858</v>
      </c>
      <c r="Z18" s="27">
        <v>893</v>
      </c>
      <c r="AA18" s="5">
        <v>1994</v>
      </c>
      <c r="AB18" s="5"/>
      <c r="AC18" s="5">
        <v>76</v>
      </c>
      <c r="AD18" s="5">
        <v>69</v>
      </c>
      <c r="AE18" s="5">
        <v>92</v>
      </c>
      <c r="AF18" s="5">
        <v>68</v>
      </c>
      <c r="AG18" s="5" t="s">
        <v>75</v>
      </c>
      <c r="AH18" s="1"/>
      <c r="AK18" s="7"/>
      <c r="AL18" s="7"/>
    </row>
    <row r="19" spans="1:38" ht="12.75">
      <c r="A19" s="1" t="s">
        <v>511</v>
      </c>
      <c r="E19" s="30">
        <f>SUM(E16:E18)</f>
        <v>4735</v>
      </c>
      <c r="H19" s="4">
        <v>4637</v>
      </c>
      <c r="I19" s="22">
        <v>4637</v>
      </c>
      <c r="J19" s="4">
        <v>2120</v>
      </c>
      <c r="L19" s="31">
        <f>SUM(L16:L18)</f>
        <v>4140</v>
      </c>
      <c r="M19" s="4">
        <f t="shared" si="1"/>
        <v>1.143719806763285</v>
      </c>
      <c r="N19" s="5">
        <f>SUM(N16:N18)</f>
        <v>4940</v>
      </c>
      <c r="O19" s="4">
        <f>I19/N19</f>
        <v>0.9386639676113361</v>
      </c>
      <c r="P19" s="31">
        <f>SUM(P16:P17)/2</f>
        <v>5445</v>
      </c>
      <c r="Q19" s="23">
        <f>J19/P19</f>
        <v>0.38934802571166205</v>
      </c>
      <c r="T19" s="5">
        <f>SUM(T16:T18)</f>
        <v>1245</v>
      </c>
      <c r="U19" s="4">
        <f t="shared" si="0"/>
        <v>3.8032128514056227</v>
      </c>
      <c r="V19" s="5">
        <f>SUM(V16:V18)</f>
        <v>207</v>
      </c>
      <c r="W19" s="4">
        <f t="shared" si="2"/>
        <v>22.8743961352657</v>
      </c>
      <c r="X19" s="5">
        <f>SUM(X16:X18)</f>
        <v>987</v>
      </c>
      <c r="Y19" s="4">
        <f>+I19/X19</f>
        <v>4.698074974670719</v>
      </c>
      <c r="AC19" s="5">
        <f>SUM(AC16:AC18)</f>
        <v>608</v>
      </c>
      <c r="AD19" s="5">
        <f>SUM(AD16:AD18)</f>
        <v>361</v>
      </c>
      <c r="AE19" s="5">
        <f>SUM(AE16:AE18)</f>
        <v>620</v>
      </c>
      <c r="AF19" s="5">
        <f>SUM(AF16:AF18)</f>
        <v>312</v>
      </c>
      <c r="AK19" s="7"/>
      <c r="AL19" s="7"/>
    </row>
    <row r="20" spans="1:38" ht="12.75">
      <c r="A20" s="1" t="s">
        <v>518</v>
      </c>
      <c r="E20" s="30">
        <f>SUM(E18:E19)</f>
        <v>5230</v>
      </c>
      <c r="H20" s="4">
        <v>4390</v>
      </c>
      <c r="I20" s="22">
        <v>4390</v>
      </c>
      <c r="L20" s="31">
        <f>SUM(L18:L19)</f>
        <v>4914</v>
      </c>
      <c r="M20" s="4">
        <f t="shared" si="1"/>
        <v>1.0643060643060642</v>
      </c>
      <c r="N20" s="5">
        <f>SUM(N18:N19)</f>
        <v>5942</v>
      </c>
      <c r="O20" s="4">
        <f>I20/N20</f>
        <v>0.7388084819925951</v>
      </c>
      <c r="P20" s="31">
        <v>5445</v>
      </c>
      <c r="Q20" s="23">
        <f>(E20/L20)/(P20/10000)</f>
        <v>1.9546484192948839</v>
      </c>
      <c r="T20" s="5">
        <f>SUM(T18:T19)</f>
        <v>1334</v>
      </c>
      <c r="U20" s="4">
        <f t="shared" si="0"/>
        <v>3.9205397301349327</v>
      </c>
      <c r="V20" s="5">
        <f>SUM(V18:V19)</f>
        <v>256</v>
      </c>
      <c r="W20" s="4">
        <f t="shared" si="2"/>
        <v>20.4296875</v>
      </c>
      <c r="X20" s="5">
        <f>SUM(X18:X19)</f>
        <v>1156</v>
      </c>
      <c r="Y20" s="4">
        <f>+I20/X20</f>
        <v>3.7975778546712804</v>
      </c>
      <c r="AC20" s="5">
        <f>SUM(AC18:AC19)</f>
        <v>684</v>
      </c>
      <c r="AD20" s="5">
        <f>SUM(AD18:AD19)</f>
        <v>430</v>
      </c>
      <c r="AE20" s="5">
        <f>SUM(AE18:AE19)</f>
        <v>712</v>
      </c>
      <c r="AF20" s="5">
        <f>SUM(AF18:AF19)</f>
        <v>380</v>
      </c>
      <c r="AK20" s="7"/>
      <c r="AL20" s="7"/>
    </row>
    <row r="21" spans="1:38" ht="12.75">
      <c r="A21" s="1" t="s">
        <v>516</v>
      </c>
      <c r="B21" s="1" t="s">
        <v>65</v>
      </c>
      <c r="D21" s="38" t="s">
        <v>0</v>
      </c>
      <c r="E21" s="30">
        <v>645</v>
      </c>
      <c r="H21" s="4">
        <v>2043</v>
      </c>
      <c r="I21" s="22">
        <f aca="true" t="shared" si="3" ref="I21:I52">MAX(F21:H21)</f>
        <v>2043</v>
      </c>
      <c r="J21" s="4">
        <v>645</v>
      </c>
      <c r="L21" s="31">
        <v>647</v>
      </c>
      <c r="M21" s="4">
        <f t="shared" si="1"/>
        <v>0.9969088098918083</v>
      </c>
      <c r="N21" s="5">
        <v>909</v>
      </c>
      <c r="O21" s="4">
        <f>+I21/N21</f>
        <v>2.2475247524752477</v>
      </c>
      <c r="P21" s="31"/>
      <c r="Q21" s="23"/>
      <c r="T21" s="5">
        <v>46</v>
      </c>
      <c r="U21" s="4">
        <f t="shared" si="0"/>
        <v>14.021739130434783</v>
      </c>
      <c r="V21" s="5">
        <v>21</v>
      </c>
      <c r="W21" s="4">
        <f t="shared" si="2"/>
        <v>30.714285714285715</v>
      </c>
      <c r="X21" s="5">
        <v>122</v>
      </c>
      <c r="Y21" s="4">
        <f>+I21/X21</f>
        <v>16.74590163934426</v>
      </c>
      <c r="AA21" s="5">
        <v>1989</v>
      </c>
      <c r="AC21" s="5">
        <v>103</v>
      </c>
      <c r="AD21" s="5">
        <v>86</v>
      </c>
      <c r="AE21" s="5">
        <v>116</v>
      </c>
      <c r="AF21" s="5">
        <v>82</v>
      </c>
      <c r="AG21" s="5" t="s">
        <v>66</v>
      </c>
      <c r="AK21" s="7"/>
      <c r="AL21" s="7"/>
    </row>
    <row r="22" spans="1:38" ht="12.75">
      <c r="A22" s="1" t="s">
        <v>516</v>
      </c>
      <c r="B22" s="1" t="s">
        <v>65</v>
      </c>
      <c r="D22" s="38" t="s">
        <v>0</v>
      </c>
      <c r="E22" s="30">
        <v>645</v>
      </c>
      <c r="H22" s="4">
        <v>2043</v>
      </c>
      <c r="I22" s="22">
        <f t="shared" si="3"/>
        <v>2043</v>
      </c>
      <c r="J22" s="4">
        <v>645</v>
      </c>
      <c r="L22" s="31">
        <v>647</v>
      </c>
      <c r="M22" s="4">
        <f t="shared" si="1"/>
        <v>0.9969088098918083</v>
      </c>
      <c r="N22" s="5">
        <v>909</v>
      </c>
      <c r="O22" s="4">
        <f>I22/N22</f>
        <v>2.2475247524752477</v>
      </c>
      <c r="P22" s="31"/>
      <c r="Q22" s="23"/>
      <c r="T22" s="5">
        <v>46</v>
      </c>
      <c r="U22" s="4">
        <f t="shared" si="0"/>
        <v>14.021739130434783</v>
      </c>
      <c r="V22" s="5">
        <v>21</v>
      </c>
      <c r="W22" s="4">
        <f t="shared" si="2"/>
        <v>30.714285714285715</v>
      </c>
      <c r="X22" s="5">
        <v>122</v>
      </c>
      <c r="Y22" s="4">
        <f>+I22/X22</f>
        <v>16.74590163934426</v>
      </c>
      <c r="AA22" s="5">
        <v>1989</v>
      </c>
      <c r="AC22" s="5">
        <v>103</v>
      </c>
      <c r="AD22" s="5">
        <v>86</v>
      </c>
      <c r="AE22" s="5">
        <v>116</v>
      </c>
      <c r="AF22" s="5">
        <v>82</v>
      </c>
      <c r="AG22" s="5" t="s">
        <v>66</v>
      </c>
      <c r="AK22" s="7"/>
      <c r="AL22" s="7"/>
    </row>
    <row r="23" spans="1:38" ht="12.75">
      <c r="A23" s="28" t="s">
        <v>64</v>
      </c>
      <c r="B23" s="29" t="s">
        <v>65</v>
      </c>
      <c r="D23" s="38" t="s">
        <v>0</v>
      </c>
      <c r="E23" s="30"/>
      <c r="H23" s="4">
        <v>372</v>
      </c>
      <c r="I23" s="22">
        <f t="shared" si="3"/>
        <v>372</v>
      </c>
      <c r="K23" s="4">
        <v>53</v>
      </c>
      <c r="L23" s="31"/>
      <c r="N23" s="5">
        <v>0</v>
      </c>
      <c r="O23" s="4" t="s">
        <v>50</v>
      </c>
      <c r="P23" s="31"/>
      <c r="Q23" s="23"/>
      <c r="S23" s="32"/>
      <c r="U23" s="4"/>
      <c r="W23" s="4"/>
      <c r="X23" s="27">
        <v>0</v>
      </c>
      <c r="Y23" s="4" t="s">
        <v>50</v>
      </c>
      <c r="Z23" s="32"/>
      <c r="AA23" s="5">
        <v>2005</v>
      </c>
      <c r="AG23" s="5" t="s">
        <v>66</v>
      </c>
      <c r="AK23" s="7"/>
      <c r="AL23" s="7"/>
    </row>
    <row r="24" spans="1:38" ht="12.75">
      <c r="A24" s="1" t="s">
        <v>67</v>
      </c>
      <c r="B24" s="1" t="s">
        <v>65</v>
      </c>
      <c r="D24" s="38" t="s">
        <v>0</v>
      </c>
      <c r="E24" s="21">
        <v>515</v>
      </c>
      <c r="H24" s="4">
        <v>865</v>
      </c>
      <c r="I24" s="22">
        <f t="shared" si="3"/>
        <v>865</v>
      </c>
      <c r="J24" s="4">
        <v>68</v>
      </c>
      <c r="K24" s="4">
        <v>115</v>
      </c>
      <c r="L24" s="5">
        <v>236</v>
      </c>
      <c r="M24" s="4">
        <v>2.1822033898305087</v>
      </c>
      <c r="N24" s="5">
        <v>360</v>
      </c>
      <c r="O24" s="4">
        <f aca="true" t="shared" si="4" ref="O24:O55">+I24/N24</f>
        <v>2.4027777777777777</v>
      </c>
      <c r="T24" s="5">
        <v>13</v>
      </c>
      <c r="U24" s="4">
        <f>+E24/T24</f>
        <v>39.61538461538461</v>
      </c>
      <c r="V24" s="5">
        <v>4</v>
      </c>
      <c r="W24" s="22">
        <f>E24/V24</f>
        <v>128.75</v>
      </c>
      <c r="X24" s="5">
        <v>62</v>
      </c>
      <c r="Y24" s="4">
        <f>+I24/X24</f>
        <v>13.951612903225806</v>
      </c>
      <c r="AA24" s="5">
        <v>1996</v>
      </c>
      <c r="AC24" s="5">
        <v>12</v>
      </c>
      <c r="AD24" s="5">
        <v>12</v>
      </c>
      <c r="AE24" s="5">
        <v>7</v>
      </c>
      <c r="AF24" s="5">
        <v>5</v>
      </c>
      <c r="AG24" s="5" t="s">
        <v>66</v>
      </c>
      <c r="AK24" s="7"/>
      <c r="AL24" s="7"/>
    </row>
    <row r="25" spans="1:38" ht="12.75">
      <c r="A25" s="1" t="s">
        <v>68</v>
      </c>
      <c r="B25" s="1" t="s">
        <v>69</v>
      </c>
      <c r="D25" s="38" t="s">
        <v>608</v>
      </c>
      <c r="E25" s="21">
        <v>326</v>
      </c>
      <c r="G25" s="4">
        <v>130</v>
      </c>
      <c r="I25" s="22">
        <f t="shared" si="3"/>
        <v>130</v>
      </c>
      <c r="J25" s="4">
        <v>114</v>
      </c>
      <c r="K25" s="4">
        <v>45</v>
      </c>
      <c r="L25" s="5">
        <v>165</v>
      </c>
      <c r="M25" s="4">
        <v>1.9757575757575758</v>
      </c>
      <c r="N25" s="5">
        <v>249</v>
      </c>
      <c r="O25" s="4">
        <f t="shared" si="4"/>
        <v>0.5220883534136547</v>
      </c>
      <c r="P25" s="5">
        <v>4836</v>
      </c>
      <c r="Q25" s="23">
        <f>(E25/L25)/(P25/10000)</f>
        <v>4.085520214552473</v>
      </c>
      <c r="T25" s="5">
        <v>8</v>
      </c>
      <c r="U25" s="4">
        <f>+E25/T25</f>
        <v>40.75</v>
      </c>
      <c r="V25" s="5">
        <v>8</v>
      </c>
      <c r="W25" s="4">
        <f>+E25/V25</f>
        <v>40.75</v>
      </c>
      <c r="X25" s="5">
        <v>42</v>
      </c>
      <c r="Y25" s="4">
        <f>+I25/X25</f>
        <v>3.0952380952380953</v>
      </c>
      <c r="AA25" s="5">
        <v>1997</v>
      </c>
      <c r="AC25" s="5">
        <v>11</v>
      </c>
      <c r="AD25" s="5">
        <v>11</v>
      </c>
      <c r="AE25" s="5">
        <v>9</v>
      </c>
      <c r="AF25" s="5">
        <v>8</v>
      </c>
      <c r="AG25" s="5" t="s">
        <v>70</v>
      </c>
      <c r="AH25" s="1" t="s">
        <v>71</v>
      </c>
      <c r="AK25" s="7"/>
      <c r="AL25" s="7"/>
    </row>
    <row r="26" spans="1:38" ht="12.75">
      <c r="A26" s="24" t="s">
        <v>72</v>
      </c>
      <c r="B26" s="24" t="s">
        <v>73</v>
      </c>
      <c r="D26" s="38" t="s">
        <v>608</v>
      </c>
      <c r="F26" s="4" t="s">
        <v>49</v>
      </c>
      <c r="I26" s="22">
        <f t="shared" si="3"/>
        <v>0</v>
      </c>
      <c r="K26" s="4" t="s">
        <v>49</v>
      </c>
      <c r="N26" s="5">
        <v>154</v>
      </c>
      <c r="O26" s="4">
        <f t="shared" si="4"/>
        <v>0</v>
      </c>
      <c r="S26" s="26"/>
      <c r="X26" s="5">
        <v>20</v>
      </c>
      <c r="Y26" s="4">
        <f>+I26/X26</f>
        <v>0</v>
      </c>
      <c r="Z26" s="26"/>
      <c r="AA26" s="5">
        <v>1997</v>
      </c>
      <c r="AE26" s="5">
        <v>84</v>
      </c>
      <c r="AF26" s="5">
        <v>53</v>
      </c>
      <c r="AG26" s="5" t="s">
        <v>45</v>
      </c>
      <c r="AK26" s="7"/>
      <c r="AL26" s="7"/>
    </row>
    <row r="27" spans="1:38" ht="12.75">
      <c r="A27" s="1" t="s">
        <v>74</v>
      </c>
      <c r="B27" s="1" t="s">
        <v>44</v>
      </c>
      <c r="C27" s="27" t="s">
        <v>605</v>
      </c>
      <c r="D27" s="38" t="s">
        <v>608</v>
      </c>
      <c r="E27" s="30">
        <v>125</v>
      </c>
      <c r="F27" s="4">
        <v>95</v>
      </c>
      <c r="H27" s="4">
        <v>110</v>
      </c>
      <c r="I27" s="22">
        <f t="shared" si="3"/>
        <v>110</v>
      </c>
      <c r="J27" s="4">
        <v>28</v>
      </c>
      <c r="K27" s="4">
        <v>36</v>
      </c>
      <c r="L27" s="5">
        <v>424</v>
      </c>
      <c r="M27" s="4">
        <v>0.294811320754717</v>
      </c>
      <c r="N27" s="5">
        <v>220</v>
      </c>
      <c r="O27" s="4">
        <f t="shared" si="4"/>
        <v>0.5</v>
      </c>
      <c r="Q27" s="23"/>
      <c r="T27" s="5">
        <v>18</v>
      </c>
      <c r="U27" s="4">
        <f>+E27/T27</f>
        <v>6.944444444444445</v>
      </c>
      <c r="V27" s="5">
        <v>4</v>
      </c>
      <c r="W27" s="4">
        <f>+E27/V27</f>
        <v>31.25</v>
      </c>
      <c r="X27" s="5">
        <v>41</v>
      </c>
      <c r="Y27" s="4">
        <f>+I27/X27</f>
        <v>2.682926829268293</v>
      </c>
      <c r="AA27" s="5">
        <v>1987</v>
      </c>
      <c r="AC27" s="5">
        <v>1</v>
      </c>
      <c r="AD27" s="5">
        <v>1</v>
      </c>
      <c r="AE27" s="5">
        <v>11</v>
      </c>
      <c r="AF27" s="5">
        <v>8</v>
      </c>
      <c r="AG27" s="5" t="s">
        <v>75</v>
      </c>
      <c r="AH27" s="1" t="s">
        <v>46</v>
      </c>
      <c r="AK27" s="7"/>
      <c r="AL27" s="7"/>
    </row>
    <row r="28" spans="1:38" ht="12.75">
      <c r="A28" s="28" t="s">
        <v>76</v>
      </c>
      <c r="B28" s="29" t="s">
        <v>77</v>
      </c>
      <c r="D28" s="38" t="s">
        <v>608</v>
      </c>
      <c r="E28" s="30"/>
      <c r="F28" s="4">
        <v>117</v>
      </c>
      <c r="H28" s="4">
        <v>130</v>
      </c>
      <c r="I28" s="22">
        <f t="shared" si="3"/>
        <v>130</v>
      </c>
      <c r="K28" s="4">
        <v>44</v>
      </c>
      <c r="N28" s="5">
        <v>527</v>
      </c>
      <c r="O28" s="4">
        <f t="shared" si="4"/>
        <v>0.24667931688804554</v>
      </c>
      <c r="Q28" s="23"/>
      <c r="S28" s="32"/>
      <c r="U28" s="4"/>
      <c r="W28" s="4"/>
      <c r="X28" s="27">
        <v>0</v>
      </c>
      <c r="Y28" s="4" t="s">
        <v>50</v>
      </c>
      <c r="Z28" s="32"/>
      <c r="AA28" s="5">
        <v>2001</v>
      </c>
      <c r="AG28" s="5" t="s">
        <v>75</v>
      </c>
      <c r="AK28" s="7"/>
      <c r="AL28" s="7"/>
    </row>
    <row r="29" spans="1:38" ht="12.75">
      <c r="A29" s="1" t="s">
        <v>78</v>
      </c>
      <c r="B29" s="1" t="s">
        <v>44</v>
      </c>
      <c r="C29" s="27" t="s">
        <v>606</v>
      </c>
      <c r="D29" s="38" t="s">
        <v>0</v>
      </c>
      <c r="E29" s="30">
        <v>123</v>
      </c>
      <c r="F29" s="4">
        <v>156</v>
      </c>
      <c r="H29" s="4">
        <v>180</v>
      </c>
      <c r="I29" s="22">
        <f t="shared" si="3"/>
        <v>180</v>
      </c>
      <c r="J29" s="4">
        <v>45</v>
      </c>
      <c r="K29" s="4">
        <v>50</v>
      </c>
      <c r="L29" s="5">
        <v>440</v>
      </c>
      <c r="M29" s="4">
        <v>0.27954545454545454</v>
      </c>
      <c r="N29" s="5">
        <v>409</v>
      </c>
      <c r="O29" s="4">
        <f t="shared" si="4"/>
        <v>0.4400977995110024</v>
      </c>
      <c r="P29" s="5">
        <v>3822</v>
      </c>
      <c r="Q29" s="23">
        <f>(E29/L29)/(P29/10000)</f>
        <v>0.73141144569716</v>
      </c>
      <c r="T29" s="5">
        <v>21</v>
      </c>
      <c r="U29" s="4">
        <f>+E29/T29</f>
        <v>5.857142857142857</v>
      </c>
      <c r="V29" s="5">
        <v>15</v>
      </c>
      <c r="W29" s="4">
        <f aca="true" t="shared" si="5" ref="W29:W34">+E29/V29</f>
        <v>8.2</v>
      </c>
      <c r="X29" s="5">
        <v>36</v>
      </c>
      <c r="Y29" s="4">
        <f aca="true" t="shared" si="6" ref="Y29:Y50">+I29/X29</f>
        <v>5</v>
      </c>
      <c r="AA29" s="5">
        <v>1986</v>
      </c>
      <c r="AC29" s="5">
        <v>14</v>
      </c>
      <c r="AD29" s="5">
        <v>14</v>
      </c>
      <c r="AE29" s="5">
        <v>17</v>
      </c>
      <c r="AF29" s="5">
        <v>13</v>
      </c>
      <c r="AG29" s="5" t="s">
        <v>75</v>
      </c>
      <c r="AH29" s="1" t="s">
        <v>46</v>
      </c>
      <c r="AK29" s="7"/>
      <c r="AL29" s="7"/>
    </row>
    <row r="30" spans="1:38" ht="12.75">
      <c r="A30" s="41" t="s">
        <v>539</v>
      </c>
      <c r="B30" s="1" t="s">
        <v>80</v>
      </c>
      <c r="D30" s="38" t="s">
        <v>0</v>
      </c>
      <c r="E30" s="30">
        <v>171</v>
      </c>
      <c r="F30" s="44">
        <v>220</v>
      </c>
      <c r="G30" s="44">
        <v>220</v>
      </c>
      <c r="H30" s="44">
        <v>264</v>
      </c>
      <c r="I30" s="22">
        <f t="shared" si="3"/>
        <v>264</v>
      </c>
      <c r="J30" s="4">
        <v>59</v>
      </c>
      <c r="K30" s="44"/>
      <c r="L30" s="5">
        <v>447</v>
      </c>
      <c r="M30" s="4">
        <v>0.3825503355704698</v>
      </c>
      <c r="N30" s="27">
        <v>396</v>
      </c>
      <c r="O30" s="4">
        <f t="shared" si="4"/>
        <v>0.6666666666666666</v>
      </c>
      <c r="P30" s="5">
        <v>3139</v>
      </c>
      <c r="Q30" s="23">
        <f>(E30/L30)/(P30/10000)</f>
        <v>1.2187012920371767</v>
      </c>
      <c r="S30" s="27"/>
      <c r="T30" s="5">
        <v>44</v>
      </c>
      <c r="U30" s="4">
        <f>+E30/T30</f>
        <v>3.8863636363636362</v>
      </c>
      <c r="V30" s="5">
        <v>12</v>
      </c>
      <c r="W30" s="4">
        <f t="shared" si="5"/>
        <v>14.25</v>
      </c>
      <c r="X30" s="27">
        <v>40</v>
      </c>
      <c r="Y30" s="4">
        <f t="shared" si="6"/>
        <v>6.6</v>
      </c>
      <c r="Z30" s="27"/>
      <c r="AA30" s="5">
        <v>1972</v>
      </c>
      <c r="AB30" s="5">
        <v>1500</v>
      </c>
      <c r="AC30" s="5">
        <v>202</v>
      </c>
      <c r="AD30" s="5">
        <v>148</v>
      </c>
      <c r="AE30" s="5">
        <v>210</v>
      </c>
      <c r="AF30" s="5">
        <v>128</v>
      </c>
      <c r="AG30" s="5" t="s">
        <v>75</v>
      </c>
      <c r="AK30" s="7"/>
      <c r="AL30" s="7"/>
    </row>
    <row r="31" spans="1:38" ht="12.75">
      <c r="A31" s="1" t="s">
        <v>82</v>
      </c>
      <c r="B31" s="1" t="s">
        <v>44</v>
      </c>
      <c r="C31" s="27" t="s">
        <v>588</v>
      </c>
      <c r="D31" s="38" t="s">
        <v>608</v>
      </c>
      <c r="E31" s="30">
        <v>126</v>
      </c>
      <c r="F31" s="4">
        <v>160</v>
      </c>
      <c r="H31" s="4">
        <v>185</v>
      </c>
      <c r="I31" s="22">
        <f t="shared" si="3"/>
        <v>185</v>
      </c>
      <c r="J31" s="4">
        <v>53</v>
      </c>
      <c r="K31" s="4">
        <v>56</v>
      </c>
      <c r="L31" s="5">
        <v>283</v>
      </c>
      <c r="M31" s="4">
        <v>0.4452296819787986</v>
      </c>
      <c r="N31" s="5">
        <v>326</v>
      </c>
      <c r="O31" s="4">
        <f t="shared" si="4"/>
        <v>0.5674846625766872</v>
      </c>
      <c r="Q31" s="51"/>
      <c r="R31" s="5">
        <v>0.333</v>
      </c>
      <c r="S31" s="27">
        <v>0.56</v>
      </c>
      <c r="T31" s="5">
        <v>38</v>
      </c>
      <c r="U31" s="4">
        <f>+E31/T31</f>
        <v>3.3157894736842106</v>
      </c>
      <c r="V31" s="5">
        <v>8</v>
      </c>
      <c r="W31" s="4">
        <f t="shared" si="5"/>
        <v>15.75</v>
      </c>
      <c r="X31" s="27">
        <v>19</v>
      </c>
      <c r="Y31" s="4">
        <f t="shared" si="6"/>
        <v>9.736842105263158</v>
      </c>
      <c r="Z31" s="27">
        <v>34</v>
      </c>
      <c r="AA31" s="5">
        <v>1960</v>
      </c>
      <c r="AB31" s="5">
        <v>500</v>
      </c>
      <c r="AC31" s="5">
        <v>62</v>
      </c>
      <c r="AD31" s="5">
        <v>17</v>
      </c>
      <c r="AE31" s="5">
        <v>42</v>
      </c>
      <c r="AF31" s="5">
        <v>16</v>
      </c>
      <c r="AG31" s="5" t="s">
        <v>83</v>
      </c>
      <c r="AH31" s="1" t="s">
        <v>84</v>
      </c>
      <c r="AK31" s="7"/>
      <c r="AL31" s="7"/>
    </row>
    <row r="32" spans="1:39" ht="12.75">
      <c r="A32" s="1" t="s">
        <v>85</v>
      </c>
      <c r="B32" s="1" t="s">
        <v>44</v>
      </c>
      <c r="C32" s="27" t="s">
        <v>606</v>
      </c>
      <c r="D32" s="38" t="s">
        <v>0</v>
      </c>
      <c r="E32" s="30">
        <v>115</v>
      </c>
      <c r="F32" s="4">
        <v>148</v>
      </c>
      <c r="H32" s="4">
        <v>172</v>
      </c>
      <c r="I32" s="22">
        <f t="shared" si="3"/>
        <v>172</v>
      </c>
      <c r="J32" s="4">
        <v>43</v>
      </c>
      <c r="K32" s="4">
        <v>50</v>
      </c>
      <c r="L32" s="5">
        <v>495</v>
      </c>
      <c r="M32" s="4">
        <v>0.23232323232323232</v>
      </c>
      <c r="N32" s="5">
        <v>842</v>
      </c>
      <c r="O32" s="4">
        <f t="shared" si="4"/>
        <v>0.2042755344418052</v>
      </c>
      <c r="P32" s="5">
        <v>3792</v>
      </c>
      <c r="Q32" s="23">
        <f>(E32/L32)/(P32/10000)</f>
        <v>0.6126667519072583</v>
      </c>
      <c r="T32" s="5">
        <v>51</v>
      </c>
      <c r="U32" s="4">
        <f>+E32/T32</f>
        <v>2.2549019607843137</v>
      </c>
      <c r="V32" s="5">
        <v>7</v>
      </c>
      <c r="W32" s="4">
        <f t="shared" si="5"/>
        <v>16.428571428571427</v>
      </c>
      <c r="X32" s="5">
        <v>33</v>
      </c>
      <c r="Y32" s="4">
        <f t="shared" si="6"/>
        <v>5.212121212121212</v>
      </c>
      <c r="AA32" s="5">
        <v>1961</v>
      </c>
      <c r="AC32" s="5">
        <v>99</v>
      </c>
      <c r="AD32" s="5">
        <v>61</v>
      </c>
      <c r="AE32" s="5">
        <v>106</v>
      </c>
      <c r="AF32" s="5">
        <v>52</v>
      </c>
      <c r="AG32" s="5" t="s">
        <v>75</v>
      </c>
      <c r="AH32" s="1" t="s">
        <v>46</v>
      </c>
      <c r="AK32" s="7"/>
      <c r="AL32" s="7"/>
      <c r="AM32"/>
    </row>
    <row r="33" spans="1:39" ht="12.75">
      <c r="A33" s="1" t="s">
        <v>86</v>
      </c>
      <c r="B33" s="1" t="s">
        <v>44</v>
      </c>
      <c r="C33" s="27" t="s">
        <v>588</v>
      </c>
      <c r="D33" s="38" t="s">
        <v>608</v>
      </c>
      <c r="E33" s="30">
        <v>237</v>
      </c>
      <c r="F33" s="4">
        <v>288</v>
      </c>
      <c r="H33" s="4">
        <v>333</v>
      </c>
      <c r="I33" s="22">
        <f t="shared" si="3"/>
        <v>333</v>
      </c>
      <c r="J33" s="4">
        <v>66</v>
      </c>
      <c r="K33" s="4">
        <v>78</v>
      </c>
      <c r="L33" s="5">
        <v>422</v>
      </c>
      <c r="M33" s="4">
        <v>0.5616113744075829</v>
      </c>
      <c r="N33" s="5">
        <v>460</v>
      </c>
      <c r="O33" s="4">
        <f t="shared" si="4"/>
        <v>0.7239130434782609</v>
      </c>
      <c r="Q33" s="23"/>
      <c r="T33" s="34"/>
      <c r="U33" s="34"/>
      <c r="V33" s="5">
        <v>10</v>
      </c>
      <c r="W33" s="4">
        <f t="shared" si="5"/>
        <v>23.7</v>
      </c>
      <c r="X33" s="5">
        <v>72</v>
      </c>
      <c r="Y33" s="4">
        <f t="shared" si="6"/>
        <v>4.625</v>
      </c>
      <c r="AA33" s="5">
        <v>1967</v>
      </c>
      <c r="AB33" s="5">
        <v>1900</v>
      </c>
      <c r="AC33" s="5">
        <v>36</v>
      </c>
      <c r="AD33" s="5">
        <v>25</v>
      </c>
      <c r="AE33" s="5">
        <v>41</v>
      </c>
      <c r="AF33" s="5">
        <v>22</v>
      </c>
      <c r="AG33" s="5" t="s">
        <v>75</v>
      </c>
      <c r="AH33" s="1" t="s">
        <v>590</v>
      </c>
      <c r="AK33" s="7"/>
      <c r="AL33" s="7"/>
      <c r="AM33"/>
    </row>
    <row r="34" spans="1:39" ht="12.75">
      <c r="A34" s="1" t="s">
        <v>87</v>
      </c>
      <c r="B34" s="1" t="s">
        <v>44</v>
      </c>
      <c r="C34" s="27" t="s">
        <v>606</v>
      </c>
      <c r="D34" s="38" t="s">
        <v>0</v>
      </c>
      <c r="E34" s="30">
        <v>198</v>
      </c>
      <c r="F34" s="4">
        <v>264</v>
      </c>
      <c r="H34" s="4">
        <v>306</v>
      </c>
      <c r="I34" s="22">
        <f t="shared" si="3"/>
        <v>306</v>
      </c>
      <c r="J34" s="4">
        <v>64</v>
      </c>
      <c r="K34" s="4">
        <v>64</v>
      </c>
      <c r="L34" s="5">
        <v>458</v>
      </c>
      <c r="M34" s="4">
        <v>0.43231441048034935</v>
      </c>
      <c r="N34" s="5">
        <v>428</v>
      </c>
      <c r="O34" s="4">
        <f t="shared" si="4"/>
        <v>0.7149532710280374</v>
      </c>
      <c r="Q34" s="23"/>
      <c r="R34" s="5">
        <v>0.63</v>
      </c>
      <c r="S34" s="27">
        <v>0.88</v>
      </c>
      <c r="T34" s="5">
        <v>19</v>
      </c>
      <c r="U34" s="4">
        <f>+E34/T34</f>
        <v>10.421052631578947</v>
      </c>
      <c r="V34" s="5">
        <v>17</v>
      </c>
      <c r="W34" s="4">
        <f t="shared" si="5"/>
        <v>11.647058823529411</v>
      </c>
      <c r="X34" s="27">
        <v>108</v>
      </c>
      <c r="Y34" s="4">
        <f t="shared" si="6"/>
        <v>2.8333333333333335</v>
      </c>
      <c r="Z34" s="27">
        <v>123</v>
      </c>
      <c r="AA34" s="5">
        <v>1956</v>
      </c>
      <c r="AC34" s="5">
        <v>79</v>
      </c>
      <c r="AD34" s="5">
        <v>34</v>
      </c>
      <c r="AE34" s="5">
        <v>24</v>
      </c>
      <c r="AF34" s="5">
        <v>14</v>
      </c>
      <c r="AG34" s="5" t="s">
        <v>53</v>
      </c>
      <c r="AH34" s="1" t="s">
        <v>88</v>
      </c>
      <c r="AK34" s="7"/>
      <c r="AL34" s="7"/>
      <c r="AM34"/>
    </row>
    <row r="35" spans="1:38" ht="12.75">
      <c r="A35" s="24" t="s">
        <v>89</v>
      </c>
      <c r="B35" s="24" t="s">
        <v>90</v>
      </c>
      <c r="D35" s="38" t="s">
        <v>608</v>
      </c>
      <c r="F35" s="4" t="s">
        <v>49</v>
      </c>
      <c r="I35" s="22">
        <f t="shared" si="3"/>
        <v>0</v>
      </c>
      <c r="K35" s="4" t="s">
        <v>49</v>
      </c>
      <c r="N35" s="5">
        <v>52</v>
      </c>
      <c r="O35" s="4">
        <f t="shared" si="4"/>
        <v>0</v>
      </c>
      <c r="Q35" s="25"/>
      <c r="S35" s="26"/>
      <c r="X35" s="5">
        <v>1</v>
      </c>
      <c r="Y35" s="4">
        <f t="shared" si="6"/>
        <v>0</v>
      </c>
      <c r="Z35" s="26"/>
      <c r="AA35" s="5">
        <v>1997</v>
      </c>
      <c r="AG35" s="5" t="s">
        <v>75</v>
      </c>
      <c r="AK35" s="7"/>
      <c r="AL35" s="7"/>
    </row>
    <row r="36" spans="1:38" ht="12.75">
      <c r="A36" s="1" t="s">
        <v>91</v>
      </c>
      <c r="B36" s="1" t="s">
        <v>44</v>
      </c>
      <c r="C36" s="27" t="s">
        <v>606</v>
      </c>
      <c r="D36" s="38" t="s">
        <v>0</v>
      </c>
      <c r="E36" s="30">
        <v>262</v>
      </c>
      <c r="F36" s="4">
        <v>431</v>
      </c>
      <c r="H36" s="4">
        <v>499</v>
      </c>
      <c r="I36" s="22">
        <f t="shared" si="3"/>
        <v>499</v>
      </c>
      <c r="J36" s="4">
        <v>107</v>
      </c>
      <c r="K36" s="4">
        <v>133</v>
      </c>
      <c r="L36" s="5">
        <v>663</v>
      </c>
      <c r="M36" s="4">
        <v>0.3951734539969834</v>
      </c>
      <c r="N36" s="5">
        <v>818</v>
      </c>
      <c r="O36" s="4">
        <f t="shared" si="4"/>
        <v>0.6100244498777506</v>
      </c>
      <c r="P36" s="5">
        <v>3450</v>
      </c>
      <c r="Q36" s="23">
        <f>(E36/L36)/(P36/10000)</f>
        <v>1.1454303014405316</v>
      </c>
      <c r="R36" s="5">
        <v>0.731</v>
      </c>
      <c r="S36" s="27">
        <v>1.8</v>
      </c>
      <c r="T36" s="5">
        <v>294</v>
      </c>
      <c r="U36" s="4">
        <f aca="true" t="shared" si="7" ref="U36:U43">+E36/T36</f>
        <v>0.891156462585034</v>
      </c>
      <c r="V36" s="5">
        <v>38</v>
      </c>
      <c r="W36" s="4">
        <f aca="true" t="shared" si="8" ref="W36:W43">+E36/V36</f>
        <v>6.894736842105263</v>
      </c>
      <c r="X36" s="27">
        <v>221</v>
      </c>
      <c r="Y36" s="4">
        <f t="shared" si="6"/>
        <v>2.257918552036199</v>
      </c>
      <c r="Z36" s="27">
        <v>123</v>
      </c>
      <c r="AA36" s="5">
        <v>1963</v>
      </c>
      <c r="AB36" s="5">
        <v>2000</v>
      </c>
      <c r="AC36" s="5">
        <v>147</v>
      </c>
      <c r="AD36" s="5">
        <v>82</v>
      </c>
      <c r="AE36" s="5">
        <v>150</v>
      </c>
      <c r="AF36" s="5">
        <v>67</v>
      </c>
      <c r="AG36" s="5" t="s">
        <v>60</v>
      </c>
      <c r="AH36" s="1" t="s">
        <v>46</v>
      </c>
      <c r="AK36" s="7"/>
      <c r="AL36" s="7"/>
    </row>
    <row r="37" spans="1:38" ht="12.75">
      <c r="A37" s="1" t="s">
        <v>92</v>
      </c>
      <c r="B37" s="1" t="s">
        <v>93</v>
      </c>
      <c r="D37" s="38" t="s">
        <v>608</v>
      </c>
      <c r="E37" s="30">
        <v>62</v>
      </c>
      <c r="G37" s="4">
        <v>65</v>
      </c>
      <c r="I37" s="22">
        <f t="shared" si="3"/>
        <v>65</v>
      </c>
      <c r="J37" s="4">
        <v>36</v>
      </c>
      <c r="K37" s="4">
        <v>40</v>
      </c>
      <c r="L37" s="5">
        <v>394</v>
      </c>
      <c r="M37" s="4">
        <v>0.15736040609137056</v>
      </c>
      <c r="N37" s="5">
        <v>362</v>
      </c>
      <c r="O37" s="4">
        <f t="shared" si="4"/>
        <v>0.17955801104972377</v>
      </c>
      <c r="P37" s="5">
        <v>2368</v>
      </c>
      <c r="Q37" s="23">
        <f>(E37/L37)/(P37/10000)</f>
        <v>0.6645287419399094</v>
      </c>
      <c r="R37" s="5">
        <v>0.121</v>
      </c>
      <c r="S37" s="27">
        <v>2.57</v>
      </c>
      <c r="T37" s="5">
        <v>67</v>
      </c>
      <c r="U37" s="4">
        <f t="shared" si="7"/>
        <v>0.9253731343283582</v>
      </c>
      <c r="V37" s="5">
        <v>4</v>
      </c>
      <c r="W37" s="4">
        <f t="shared" si="8"/>
        <v>15.5</v>
      </c>
      <c r="X37" s="27">
        <v>177</v>
      </c>
      <c r="Y37" s="4">
        <f t="shared" si="6"/>
        <v>0.3672316384180791</v>
      </c>
      <c r="Z37" s="27">
        <v>69</v>
      </c>
      <c r="AA37" s="5">
        <v>1970</v>
      </c>
      <c r="AB37" s="5" t="s">
        <v>6</v>
      </c>
      <c r="AC37" s="5">
        <v>870</v>
      </c>
      <c r="AD37" s="5">
        <v>646</v>
      </c>
      <c r="AE37" s="5">
        <v>667</v>
      </c>
      <c r="AF37" s="5">
        <v>418</v>
      </c>
      <c r="AG37" s="5" t="s">
        <v>94</v>
      </c>
      <c r="AH37" s="1" t="s">
        <v>95</v>
      </c>
      <c r="AK37" s="7"/>
      <c r="AL37" s="7"/>
    </row>
    <row r="38" spans="1:38" ht="12.75">
      <c r="A38" s="1" t="s">
        <v>96</v>
      </c>
      <c r="B38" s="1" t="s">
        <v>44</v>
      </c>
      <c r="C38" s="27" t="s">
        <v>606</v>
      </c>
      <c r="D38" s="38" t="s">
        <v>0</v>
      </c>
      <c r="E38" s="30">
        <v>341</v>
      </c>
      <c r="F38" s="4">
        <v>563</v>
      </c>
      <c r="H38" s="4">
        <v>652</v>
      </c>
      <c r="I38" s="22">
        <f t="shared" si="3"/>
        <v>652</v>
      </c>
      <c r="J38" s="4">
        <v>51</v>
      </c>
      <c r="K38" s="4">
        <v>58</v>
      </c>
      <c r="L38" s="5">
        <v>349</v>
      </c>
      <c r="M38" s="4">
        <v>0.9770773638968482</v>
      </c>
      <c r="N38" s="5">
        <v>413</v>
      </c>
      <c r="O38" s="4">
        <f t="shared" si="4"/>
        <v>1.5786924939467313</v>
      </c>
      <c r="Q38" s="23"/>
      <c r="T38" s="5">
        <v>44</v>
      </c>
      <c r="U38" s="4">
        <f t="shared" si="7"/>
        <v>7.75</v>
      </c>
      <c r="V38" s="5">
        <v>1</v>
      </c>
      <c r="W38" s="4">
        <f t="shared" si="8"/>
        <v>341</v>
      </c>
      <c r="X38" s="5">
        <v>79</v>
      </c>
      <c r="Y38" s="4">
        <f t="shared" si="6"/>
        <v>8.253164556962025</v>
      </c>
      <c r="AA38" s="5">
        <v>1948</v>
      </c>
      <c r="AB38" s="5">
        <v>600</v>
      </c>
      <c r="AC38" s="5">
        <v>101</v>
      </c>
      <c r="AD38" s="5">
        <v>64</v>
      </c>
      <c r="AE38" s="5">
        <v>104</v>
      </c>
      <c r="AF38" s="5">
        <v>54</v>
      </c>
      <c r="AG38" s="5" t="s">
        <v>75</v>
      </c>
      <c r="AH38" s="1" t="s">
        <v>46</v>
      </c>
      <c r="AK38" s="7"/>
      <c r="AL38" s="7"/>
    </row>
    <row r="39" spans="1:38" ht="12.75">
      <c r="A39" s="1" t="s">
        <v>97</v>
      </c>
      <c r="B39" s="1" t="s">
        <v>65</v>
      </c>
      <c r="D39" s="38" t="s">
        <v>0</v>
      </c>
      <c r="E39" s="30">
        <v>54</v>
      </c>
      <c r="H39" s="4">
        <v>208</v>
      </c>
      <c r="I39" s="22">
        <f t="shared" si="3"/>
        <v>208</v>
      </c>
      <c r="J39" s="4">
        <v>42</v>
      </c>
      <c r="K39" s="4">
        <v>47</v>
      </c>
      <c r="L39" s="5">
        <v>518</v>
      </c>
      <c r="M39" s="4">
        <v>0.10424710424710425</v>
      </c>
      <c r="N39" s="5">
        <v>388</v>
      </c>
      <c r="O39" s="4">
        <f t="shared" si="4"/>
        <v>0.5360824742268041</v>
      </c>
      <c r="P39" s="5">
        <v>2858</v>
      </c>
      <c r="Q39" s="23">
        <f>(E39/L39)/(P39/10000)</f>
        <v>0.36475543823339485</v>
      </c>
      <c r="R39" s="5">
        <v>0.7</v>
      </c>
      <c r="S39" s="27">
        <v>1.67</v>
      </c>
      <c r="T39" s="5">
        <v>98</v>
      </c>
      <c r="U39" s="4">
        <f t="shared" si="7"/>
        <v>0.5510204081632653</v>
      </c>
      <c r="V39" s="5">
        <v>21</v>
      </c>
      <c r="W39" s="4">
        <f t="shared" si="8"/>
        <v>2.5714285714285716</v>
      </c>
      <c r="X39" s="27">
        <v>155</v>
      </c>
      <c r="Y39" s="4">
        <f t="shared" si="6"/>
        <v>1.3419354838709678</v>
      </c>
      <c r="Z39" s="27">
        <v>93</v>
      </c>
      <c r="AA39" s="5">
        <v>1964</v>
      </c>
      <c r="AB39" s="5">
        <v>1500</v>
      </c>
      <c r="AC39" s="5">
        <v>35</v>
      </c>
      <c r="AD39" s="5">
        <v>22</v>
      </c>
      <c r="AE39" s="5">
        <v>39</v>
      </c>
      <c r="AF39" s="5">
        <v>21</v>
      </c>
      <c r="AG39" s="5" t="s">
        <v>60</v>
      </c>
      <c r="AK39" s="7"/>
      <c r="AL39" s="7"/>
    </row>
    <row r="40" spans="1:38" ht="12.75">
      <c r="A40" s="1" t="s">
        <v>98</v>
      </c>
      <c r="B40" s="1" t="s">
        <v>99</v>
      </c>
      <c r="D40" s="38" t="s">
        <v>608</v>
      </c>
      <c r="E40" s="30">
        <v>272</v>
      </c>
      <c r="F40" s="4">
        <v>360</v>
      </c>
      <c r="G40" s="4">
        <v>380</v>
      </c>
      <c r="H40" s="4">
        <v>400</v>
      </c>
      <c r="I40" s="22">
        <f t="shared" si="3"/>
        <v>400</v>
      </c>
      <c r="J40" s="4">
        <v>82</v>
      </c>
      <c r="K40" s="4">
        <v>85</v>
      </c>
      <c r="L40" s="5">
        <v>814</v>
      </c>
      <c r="M40" s="4">
        <v>0.33415233415233414</v>
      </c>
      <c r="N40" s="5">
        <v>939</v>
      </c>
      <c r="O40" s="4">
        <f t="shared" si="4"/>
        <v>0.42598509052183176</v>
      </c>
      <c r="P40" s="5">
        <v>3545</v>
      </c>
      <c r="Q40" s="23">
        <f>(E40/L40)/(P40/10000)</f>
        <v>0.9426017888641302</v>
      </c>
      <c r="R40" s="5">
        <v>0.667</v>
      </c>
      <c r="S40" s="27">
        <v>1.87</v>
      </c>
      <c r="T40" s="5">
        <v>351</v>
      </c>
      <c r="U40" s="4">
        <f t="shared" si="7"/>
        <v>0.7749287749287749</v>
      </c>
      <c r="V40" s="5">
        <v>58</v>
      </c>
      <c r="W40" s="4">
        <f t="shared" si="8"/>
        <v>4.689655172413793</v>
      </c>
      <c r="X40" s="27">
        <v>377</v>
      </c>
      <c r="Y40" s="4">
        <f t="shared" si="6"/>
        <v>1.0610079575596818</v>
      </c>
      <c r="Z40" s="27">
        <v>202</v>
      </c>
      <c r="AA40" s="5">
        <v>1976</v>
      </c>
      <c r="AB40" s="5">
        <v>1550</v>
      </c>
      <c r="AC40" s="5">
        <v>190</v>
      </c>
      <c r="AD40" s="5">
        <v>163</v>
      </c>
      <c r="AE40" s="5">
        <v>212</v>
      </c>
      <c r="AF40" s="5">
        <v>154</v>
      </c>
      <c r="AG40" s="5" t="s">
        <v>75</v>
      </c>
      <c r="AK40" s="7"/>
      <c r="AL40" s="7"/>
    </row>
    <row r="41" spans="1:38" ht="12.75">
      <c r="A41" s="1" t="s">
        <v>100</v>
      </c>
      <c r="B41" s="1" t="s">
        <v>101</v>
      </c>
      <c r="D41" s="38" t="s">
        <v>608</v>
      </c>
      <c r="E41" s="21">
        <v>122</v>
      </c>
      <c r="G41" s="4">
        <v>120</v>
      </c>
      <c r="I41" s="22">
        <f t="shared" si="3"/>
        <v>120</v>
      </c>
      <c r="J41" s="4">
        <v>67</v>
      </c>
      <c r="K41" s="4">
        <v>120</v>
      </c>
      <c r="L41" s="5">
        <v>722</v>
      </c>
      <c r="M41" s="4">
        <v>0.16897506925207756</v>
      </c>
      <c r="N41" s="5">
        <v>443</v>
      </c>
      <c r="O41" s="4">
        <f t="shared" si="4"/>
        <v>0.2708803611738149</v>
      </c>
      <c r="R41" s="5">
        <v>0.325</v>
      </c>
      <c r="S41" s="5">
        <v>0.46</v>
      </c>
      <c r="T41" s="5">
        <v>208</v>
      </c>
      <c r="U41" s="4">
        <f t="shared" si="7"/>
        <v>0.5865384615384616</v>
      </c>
      <c r="V41" s="5">
        <v>13</v>
      </c>
      <c r="W41" s="4">
        <f t="shared" si="8"/>
        <v>9.384615384615385</v>
      </c>
      <c r="X41" s="5">
        <v>83</v>
      </c>
      <c r="Y41" s="4">
        <f t="shared" si="6"/>
        <v>1.4457831325301205</v>
      </c>
      <c r="Z41" s="5">
        <v>179</v>
      </c>
      <c r="AA41" s="5">
        <v>1952</v>
      </c>
      <c r="AB41" s="5">
        <v>600</v>
      </c>
      <c r="AC41" s="5">
        <v>50</v>
      </c>
      <c r="AD41" s="5">
        <v>35</v>
      </c>
      <c r="AE41" s="5">
        <v>63</v>
      </c>
      <c r="AF41" s="5">
        <v>37</v>
      </c>
      <c r="AG41" s="5" t="s">
        <v>53</v>
      </c>
      <c r="AH41" s="1" t="s">
        <v>102</v>
      </c>
      <c r="AK41" s="7"/>
      <c r="AL41" s="7"/>
    </row>
    <row r="42" spans="1:38" ht="12.75">
      <c r="A42" s="1" t="s">
        <v>103</v>
      </c>
      <c r="B42" s="1" t="s">
        <v>44</v>
      </c>
      <c r="C42" s="27" t="s">
        <v>588</v>
      </c>
      <c r="D42" s="38" t="s">
        <v>608</v>
      </c>
      <c r="E42" s="30">
        <v>120</v>
      </c>
      <c r="F42" s="4">
        <v>147</v>
      </c>
      <c r="H42" s="4">
        <v>171</v>
      </c>
      <c r="I42" s="22">
        <f t="shared" si="3"/>
        <v>171</v>
      </c>
      <c r="J42" s="4">
        <v>40</v>
      </c>
      <c r="K42" s="4">
        <v>40</v>
      </c>
      <c r="L42" s="5">
        <v>1247</v>
      </c>
      <c r="M42" s="4">
        <v>0.09623095429029671</v>
      </c>
      <c r="N42" s="5">
        <v>1048</v>
      </c>
      <c r="O42" s="4">
        <f t="shared" si="4"/>
        <v>0.16316793893129772</v>
      </c>
      <c r="P42" s="5">
        <v>2992</v>
      </c>
      <c r="Q42" s="23">
        <f>(E42/L42)/(P42/10000)</f>
        <v>0.32162752102371894</v>
      </c>
      <c r="R42" s="5">
        <v>0.265</v>
      </c>
      <c r="S42" s="27">
        <v>1.01</v>
      </c>
      <c r="T42" s="5">
        <v>556</v>
      </c>
      <c r="U42" s="4">
        <f t="shared" si="7"/>
        <v>0.2158273381294964</v>
      </c>
      <c r="V42" s="5">
        <v>65</v>
      </c>
      <c r="W42" s="4">
        <f t="shared" si="8"/>
        <v>1.8461538461538463</v>
      </c>
      <c r="X42" s="27">
        <v>280</v>
      </c>
      <c r="Y42" s="4">
        <f t="shared" si="6"/>
        <v>0.6107142857142858</v>
      </c>
      <c r="Z42" s="27">
        <v>277</v>
      </c>
      <c r="AA42" s="5">
        <v>1967</v>
      </c>
      <c r="AB42" s="5">
        <v>3000</v>
      </c>
      <c r="AC42" s="5">
        <v>709</v>
      </c>
      <c r="AD42" s="5">
        <v>305</v>
      </c>
      <c r="AE42" s="5">
        <v>389</v>
      </c>
      <c r="AF42" s="5">
        <v>236</v>
      </c>
      <c r="AG42" s="5" t="s">
        <v>75</v>
      </c>
      <c r="AH42" s="1" t="s">
        <v>591</v>
      </c>
      <c r="AK42" s="7"/>
      <c r="AL42" s="7"/>
    </row>
    <row r="43" spans="1:38" ht="12.75">
      <c r="A43" s="1" t="s">
        <v>104</v>
      </c>
      <c r="B43" s="1" t="s">
        <v>105</v>
      </c>
      <c r="D43" s="38" t="s">
        <v>608</v>
      </c>
      <c r="E43" s="30">
        <v>100</v>
      </c>
      <c r="G43" s="4">
        <v>115</v>
      </c>
      <c r="I43" s="22">
        <f t="shared" si="3"/>
        <v>115</v>
      </c>
      <c r="J43" s="4">
        <v>53</v>
      </c>
      <c r="K43" s="4">
        <v>55</v>
      </c>
      <c r="L43" s="5">
        <v>714</v>
      </c>
      <c r="M43" s="4">
        <v>0.1400560224089636</v>
      </c>
      <c r="N43" s="5">
        <v>517</v>
      </c>
      <c r="O43" s="4">
        <f t="shared" si="4"/>
        <v>0.22243713733075435</v>
      </c>
      <c r="P43" s="5">
        <v>2248</v>
      </c>
      <c r="Q43" s="23">
        <f>(E43/L43)/(P43/10000)</f>
        <v>0.6230250107160302</v>
      </c>
      <c r="S43" s="27">
        <v>0.57</v>
      </c>
      <c r="T43" s="5">
        <v>75</v>
      </c>
      <c r="U43" s="4">
        <f t="shared" si="7"/>
        <v>1.3333333333333333</v>
      </c>
      <c r="V43" s="5">
        <v>15</v>
      </c>
      <c r="W43" s="4">
        <f t="shared" si="8"/>
        <v>6.666666666666667</v>
      </c>
      <c r="X43" s="27">
        <v>116</v>
      </c>
      <c r="Y43" s="4">
        <f t="shared" si="6"/>
        <v>0.9913793103448276</v>
      </c>
      <c r="Z43" s="27">
        <v>205</v>
      </c>
      <c r="AA43" s="5">
        <v>1975</v>
      </c>
      <c r="AB43" s="5">
        <v>2000</v>
      </c>
      <c r="AC43" s="5">
        <v>75</v>
      </c>
      <c r="AD43" s="5">
        <v>52</v>
      </c>
      <c r="AE43" s="5">
        <v>81</v>
      </c>
      <c r="AF43" s="5">
        <v>51</v>
      </c>
      <c r="AG43" s="5" t="s">
        <v>94</v>
      </c>
      <c r="AK43" s="7"/>
      <c r="AL43" s="7"/>
    </row>
    <row r="44" spans="1:38" ht="12.75">
      <c r="A44" s="24" t="s">
        <v>106</v>
      </c>
      <c r="B44" s="24" t="s">
        <v>107</v>
      </c>
      <c r="D44" s="38" t="s">
        <v>608</v>
      </c>
      <c r="F44" s="4" t="s">
        <v>49</v>
      </c>
      <c r="I44" s="22">
        <f t="shared" si="3"/>
        <v>0</v>
      </c>
      <c r="K44" s="4" t="s">
        <v>49</v>
      </c>
      <c r="N44" s="5">
        <v>312</v>
      </c>
      <c r="O44" s="4">
        <f t="shared" si="4"/>
        <v>0</v>
      </c>
      <c r="S44" s="26"/>
      <c r="X44" s="5">
        <v>12</v>
      </c>
      <c r="Y44" s="4">
        <f t="shared" si="6"/>
        <v>0</v>
      </c>
      <c r="Z44" s="26"/>
      <c r="AA44" s="5">
        <v>2000</v>
      </c>
      <c r="AG44" s="5" t="s">
        <v>108</v>
      </c>
      <c r="AK44" s="7"/>
      <c r="AL44" s="7"/>
    </row>
    <row r="45" spans="1:38" ht="12.75">
      <c r="A45" s="1" t="s">
        <v>109</v>
      </c>
      <c r="B45" s="1" t="s">
        <v>56</v>
      </c>
      <c r="D45" s="38" t="s">
        <v>0</v>
      </c>
      <c r="E45" s="30">
        <v>242</v>
      </c>
      <c r="H45" s="4">
        <v>339</v>
      </c>
      <c r="I45" s="22">
        <f t="shared" si="3"/>
        <v>339</v>
      </c>
      <c r="J45" s="4">
        <v>95</v>
      </c>
      <c r="K45" s="4">
        <v>95</v>
      </c>
      <c r="L45" s="5">
        <v>167</v>
      </c>
      <c r="M45" s="4">
        <v>1.4491017964071857</v>
      </c>
      <c r="N45" s="5">
        <v>513</v>
      </c>
      <c r="O45" s="4">
        <f t="shared" si="4"/>
        <v>0.6608187134502924</v>
      </c>
      <c r="P45" s="5">
        <v>3619</v>
      </c>
      <c r="Q45" s="23">
        <f>(E45/L45)/(P45/10000)</f>
        <v>4.004149755200845</v>
      </c>
      <c r="R45" s="5">
        <v>0.5</v>
      </c>
      <c r="S45" s="27">
        <v>0.58</v>
      </c>
      <c r="T45" s="5">
        <v>47</v>
      </c>
      <c r="U45" s="4">
        <f aca="true" t="shared" si="9" ref="U45:U52">+E45/T45</f>
        <v>5.148936170212766</v>
      </c>
      <c r="V45" s="5">
        <v>13</v>
      </c>
      <c r="W45" s="4">
        <f>+E45/V45</f>
        <v>18.615384615384617</v>
      </c>
      <c r="X45" s="27">
        <v>54</v>
      </c>
      <c r="Y45" s="4">
        <f t="shared" si="6"/>
        <v>6.277777777777778</v>
      </c>
      <c r="Z45" s="27">
        <v>93</v>
      </c>
      <c r="AA45" s="5">
        <v>1989</v>
      </c>
      <c r="AC45" s="5">
        <v>17</v>
      </c>
      <c r="AD45" s="5">
        <v>16</v>
      </c>
      <c r="AE45" s="5">
        <v>28</v>
      </c>
      <c r="AF45" s="5">
        <v>18</v>
      </c>
      <c r="AG45" s="5" t="s">
        <v>110</v>
      </c>
      <c r="AK45" s="7"/>
      <c r="AL45" s="7"/>
    </row>
    <row r="46" spans="1:38" ht="12.75">
      <c r="A46" s="1" t="s">
        <v>111</v>
      </c>
      <c r="B46" s="1" t="s">
        <v>112</v>
      </c>
      <c r="D46" s="38" t="s">
        <v>0</v>
      </c>
      <c r="E46" s="30">
        <v>838</v>
      </c>
      <c r="H46" s="4">
        <v>1055</v>
      </c>
      <c r="I46" s="22">
        <f t="shared" si="3"/>
        <v>1055</v>
      </c>
      <c r="J46" s="4">
        <v>119</v>
      </c>
      <c r="K46" s="4">
        <v>135</v>
      </c>
      <c r="L46" s="5">
        <v>550</v>
      </c>
      <c r="M46" s="4">
        <v>1.5236363636363637</v>
      </c>
      <c r="N46" s="5">
        <v>454</v>
      </c>
      <c r="O46" s="4">
        <f t="shared" si="4"/>
        <v>2.3237885462555066</v>
      </c>
      <c r="T46" s="5">
        <v>3</v>
      </c>
      <c r="U46" s="4">
        <f t="shared" si="9"/>
        <v>279.3333333333333</v>
      </c>
      <c r="V46" s="5">
        <v>0</v>
      </c>
      <c r="W46" s="4" t="s">
        <v>6</v>
      </c>
      <c r="X46" s="5">
        <v>12</v>
      </c>
      <c r="Y46" s="4">
        <f t="shared" si="6"/>
        <v>87.91666666666667</v>
      </c>
      <c r="AA46" s="5">
        <v>1968</v>
      </c>
      <c r="AC46" s="5">
        <v>113</v>
      </c>
      <c r="AD46" s="5">
        <v>26</v>
      </c>
      <c r="AE46" s="5">
        <v>117</v>
      </c>
      <c r="AF46" s="5">
        <v>24</v>
      </c>
      <c r="AG46" s="5" t="s">
        <v>110</v>
      </c>
      <c r="AK46" s="7"/>
      <c r="AL46" s="7"/>
    </row>
    <row r="47" spans="1:38" ht="12.75">
      <c r="A47" s="1" t="s">
        <v>113</v>
      </c>
      <c r="B47" s="1" t="s">
        <v>114</v>
      </c>
      <c r="D47" s="38" t="s">
        <v>608</v>
      </c>
      <c r="E47" s="21">
        <v>100</v>
      </c>
      <c r="F47" s="4">
        <v>189</v>
      </c>
      <c r="H47" s="4">
        <v>210</v>
      </c>
      <c r="I47" s="22">
        <f t="shared" si="3"/>
        <v>210</v>
      </c>
      <c r="J47" s="4">
        <v>40</v>
      </c>
      <c r="K47" s="4">
        <v>90</v>
      </c>
      <c r="L47" s="5">
        <v>457</v>
      </c>
      <c r="M47" s="4">
        <v>0.2188183807439825</v>
      </c>
      <c r="N47" s="5">
        <v>579</v>
      </c>
      <c r="O47" s="4">
        <f t="shared" si="4"/>
        <v>0.3626943005181347</v>
      </c>
      <c r="T47" s="5">
        <v>44</v>
      </c>
      <c r="U47" s="4">
        <f t="shared" si="9"/>
        <v>2.272727272727273</v>
      </c>
      <c r="V47" s="5">
        <v>22</v>
      </c>
      <c r="W47" s="4">
        <f>+E47/V47</f>
        <v>4.545454545454546</v>
      </c>
      <c r="X47" s="5">
        <v>127</v>
      </c>
      <c r="Y47" s="4">
        <f t="shared" si="6"/>
        <v>1.6535433070866141</v>
      </c>
      <c r="AA47" s="5">
        <v>1959</v>
      </c>
      <c r="AC47" s="5">
        <v>109</v>
      </c>
      <c r="AD47" s="5">
        <v>95</v>
      </c>
      <c r="AE47" s="5">
        <v>112</v>
      </c>
      <c r="AF47" s="5">
        <v>84</v>
      </c>
      <c r="AG47" s="5" t="s">
        <v>45</v>
      </c>
      <c r="AK47" s="7"/>
      <c r="AL47" s="7"/>
    </row>
    <row r="48" spans="1:38" ht="12.75">
      <c r="A48" s="1" t="s">
        <v>115</v>
      </c>
      <c r="B48" s="1" t="s">
        <v>80</v>
      </c>
      <c r="D48" s="38" t="s">
        <v>0</v>
      </c>
      <c r="E48" s="30">
        <v>443</v>
      </c>
      <c r="F48" s="4">
        <v>732</v>
      </c>
      <c r="G48" s="4">
        <v>732</v>
      </c>
      <c r="H48" s="4">
        <f>G48*1.2</f>
        <v>878.4</v>
      </c>
      <c r="I48" s="22">
        <f t="shared" si="3"/>
        <v>878.4</v>
      </c>
      <c r="J48" s="4">
        <v>220</v>
      </c>
      <c r="K48" s="4">
        <v>248</v>
      </c>
      <c r="L48" s="5">
        <v>567</v>
      </c>
      <c r="M48" s="4">
        <v>0.781305114638448</v>
      </c>
      <c r="N48" s="5">
        <v>608</v>
      </c>
      <c r="O48" s="4">
        <f t="shared" si="4"/>
        <v>1.444736842105263</v>
      </c>
      <c r="P48" s="5">
        <v>2924</v>
      </c>
      <c r="Q48" s="23">
        <f>(E48/L48)/(P48/10000)</f>
        <v>2.6720421157265664</v>
      </c>
      <c r="T48" s="5">
        <v>22</v>
      </c>
      <c r="U48" s="4">
        <f t="shared" si="9"/>
        <v>20.136363636363637</v>
      </c>
      <c r="V48" s="5">
        <v>18</v>
      </c>
      <c r="W48" s="4">
        <f>+E48/V48</f>
        <v>24.61111111111111</v>
      </c>
      <c r="X48" s="5">
        <v>123</v>
      </c>
      <c r="Y48" s="4">
        <f t="shared" si="6"/>
        <v>7.1414634146341465</v>
      </c>
      <c r="AA48" s="5">
        <v>1987</v>
      </c>
      <c r="AC48" s="5">
        <v>36</v>
      </c>
      <c r="AD48" s="5">
        <v>17</v>
      </c>
      <c r="AE48" s="5">
        <v>26</v>
      </c>
      <c r="AF48" s="5">
        <v>11</v>
      </c>
      <c r="AG48" s="5" t="s">
        <v>60</v>
      </c>
      <c r="AK48" s="7"/>
      <c r="AL48" s="7"/>
    </row>
    <row r="49" spans="1:38" ht="12.75">
      <c r="A49" s="1" t="s">
        <v>116</v>
      </c>
      <c r="B49" s="1" t="s">
        <v>80</v>
      </c>
      <c r="D49" s="38" t="s">
        <v>0</v>
      </c>
      <c r="E49" s="30">
        <v>267</v>
      </c>
      <c r="F49" s="4">
        <v>360</v>
      </c>
      <c r="G49" s="4">
        <v>360</v>
      </c>
      <c r="H49" s="4">
        <f>G49*1.2</f>
        <v>432</v>
      </c>
      <c r="I49" s="22">
        <f t="shared" si="3"/>
        <v>432</v>
      </c>
      <c r="J49" s="4">
        <v>66</v>
      </c>
      <c r="K49" s="4">
        <v>76</v>
      </c>
      <c r="L49" s="5">
        <v>424</v>
      </c>
      <c r="M49" s="4">
        <v>0.6297169811320755</v>
      </c>
      <c r="N49" s="5">
        <v>346</v>
      </c>
      <c r="O49" s="4">
        <f t="shared" si="4"/>
        <v>1.2485549132947977</v>
      </c>
      <c r="P49" s="5">
        <v>3432</v>
      </c>
      <c r="Q49" s="23">
        <f>(E49/L49)/(P49/10000)</f>
        <v>1.8348396886132736</v>
      </c>
      <c r="T49" s="5">
        <v>2</v>
      </c>
      <c r="U49" s="4">
        <f t="shared" si="9"/>
        <v>133.5</v>
      </c>
      <c r="V49" s="5">
        <v>2</v>
      </c>
      <c r="W49" s="4">
        <f>+E49/V49</f>
        <v>133.5</v>
      </c>
      <c r="X49" s="5">
        <v>5</v>
      </c>
      <c r="Y49" s="4">
        <f t="shared" si="6"/>
        <v>86.4</v>
      </c>
      <c r="AA49" s="5">
        <v>1990</v>
      </c>
      <c r="AC49" s="5">
        <v>35</v>
      </c>
      <c r="AD49" s="5">
        <v>30</v>
      </c>
      <c r="AE49" s="5">
        <v>46</v>
      </c>
      <c r="AF49" s="5">
        <v>29</v>
      </c>
      <c r="AG49" s="5" t="s">
        <v>94</v>
      </c>
      <c r="AK49" s="7"/>
      <c r="AL49" s="7"/>
    </row>
    <row r="50" spans="1:38" ht="12.75">
      <c r="A50" s="1" t="s">
        <v>532</v>
      </c>
      <c r="B50" s="1" t="s">
        <v>99</v>
      </c>
      <c r="D50" s="38" t="s">
        <v>608</v>
      </c>
      <c r="E50" s="30">
        <v>168</v>
      </c>
      <c r="F50" s="4">
        <v>195</v>
      </c>
      <c r="G50" s="4">
        <v>206</v>
      </c>
      <c r="H50" s="4">
        <v>217</v>
      </c>
      <c r="I50" s="22">
        <f t="shared" si="3"/>
        <v>217</v>
      </c>
      <c r="L50" s="5">
        <v>566</v>
      </c>
      <c r="M50" s="4">
        <v>0.2968197879858657</v>
      </c>
      <c r="N50" s="5">
        <v>538</v>
      </c>
      <c r="O50" s="4">
        <f t="shared" si="4"/>
        <v>0.4033457249070632</v>
      </c>
      <c r="P50" s="5">
        <v>4104</v>
      </c>
      <c r="Q50" s="23">
        <f>(E50/L50)/(P50/10000)</f>
        <v>0.7232450974314467</v>
      </c>
      <c r="R50" s="5">
        <v>0.707</v>
      </c>
      <c r="S50" s="27">
        <v>0.77</v>
      </c>
      <c r="T50" s="5">
        <v>109</v>
      </c>
      <c r="U50" s="4">
        <f t="shared" si="9"/>
        <v>1.5412844036697249</v>
      </c>
      <c r="V50" s="5">
        <v>58</v>
      </c>
      <c r="W50" s="4">
        <f>+E50/V50</f>
        <v>2.896551724137931</v>
      </c>
      <c r="X50" s="27">
        <v>161</v>
      </c>
      <c r="Y50" s="4">
        <f t="shared" si="6"/>
        <v>1.3478260869565217</v>
      </c>
      <c r="Z50" s="27">
        <v>209</v>
      </c>
      <c r="AA50" s="5">
        <v>1982</v>
      </c>
      <c r="AC50" s="5">
        <v>593</v>
      </c>
      <c r="AD50" s="5">
        <v>290</v>
      </c>
      <c r="AE50" s="5">
        <v>630</v>
      </c>
      <c r="AF50" s="5">
        <v>239</v>
      </c>
      <c r="AG50" s="5" t="s">
        <v>94</v>
      </c>
      <c r="AK50" s="7"/>
      <c r="AL50" s="7"/>
    </row>
    <row r="51" spans="1:38" ht="12.75">
      <c r="A51" s="1" t="s">
        <v>117</v>
      </c>
      <c r="B51" s="1" t="s">
        <v>99</v>
      </c>
      <c r="D51" s="38" t="s">
        <v>608</v>
      </c>
      <c r="E51" s="30">
        <v>61</v>
      </c>
      <c r="F51" s="4">
        <v>72</v>
      </c>
      <c r="G51" s="4">
        <v>76</v>
      </c>
      <c r="H51" s="4">
        <v>80</v>
      </c>
      <c r="I51" s="22">
        <f t="shared" si="3"/>
        <v>80</v>
      </c>
      <c r="J51" s="4">
        <v>29</v>
      </c>
      <c r="K51" s="4">
        <v>29</v>
      </c>
      <c r="L51" s="5">
        <v>150</v>
      </c>
      <c r="M51" s="4">
        <v>0.4066666666666667</v>
      </c>
      <c r="N51" s="5">
        <v>127</v>
      </c>
      <c r="O51" s="4">
        <f t="shared" si="4"/>
        <v>0.6299212598425197</v>
      </c>
      <c r="Q51" s="23"/>
      <c r="T51" s="5">
        <v>2</v>
      </c>
      <c r="U51" s="4">
        <f t="shared" si="9"/>
        <v>30.5</v>
      </c>
      <c r="V51" s="5">
        <v>0</v>
      </c>
      <c r="W51" s="4" t="s">
        <v>6</v>
      </c>
      <c r="X51" s="5">
        <v>0</v>
      </c>
      <c r="Y51" s="4" t="s">
        <v>50</v>
      </c>
      <c r="AA51" s="5">
        <v>1982</v>
      </c>
      <c r="AC51" s="5">
        <v>35</v>
      </c>
      <c r="AD51" s="5">
        <v>29</v>
      </c>
      <c r="AE51" s="5">
        <v>38</v>
      </c>
      <c r="AF51" s="5">
        <v>25</v>
      </c>
      <c r="AG51" s="5" t="s">
        <v>94</v>
      </c>
      <c r="AK51" s="7"/>
      <c r="AL51" s="7"/>
    </row>
    <row r="52" spans="1:38" ht="12.75">
      <c r="A52" s="1" t="s">
        <v>118</v>
      </c>
      <c r="B52" s="1" t="s">
        <v>80</v>
      </c>
      <c r="D52" s="38" t="s">
        <v>0</v>
      </c>
      <c r="E52" s="30">
        <v>223</v>
      </c>
      <c r="F52" s="4">
        <v>319</v>
      </c>
      <c r="G52" s="4">
        <v>319</v>
      </c>
      <c r="H52" s="4">
        <f>G52*1.2</f>
        <v>382.8</v>
      </c>
      <c r="I52" s="22">
        <f t="shared" si="3"/>
        <v>382.8</v>
      </c>
      <c r="J52" s="4">
        <v>223</v>
      </c>
      <c r="L52" s="5">
        <v>579</v>
      </c>
      <c r="M52" s="4">
        <v>0.385146804835924</v>
      </c>
      <c r="N52" s="5">
        <v>476</v>
      </c>
      <c r="O52" s="4">
        <f t="shared" si="4"/>
        <v>0.8042016806722689</v>
      </c>
      <c r="P52" s="5">
        <v>2594</v>
      </c>
      <c r="Q52" s="23">
        <f>(E52/L52)/(P52/10000)</f>
        <v>1.4847602345255357</v>
      </c>
      <c r="T52" s="5">
        <v>62</v>
      </c>
      <c r="U52" s="4">
        <f t="shared" si="9"/>
        <v>3.596774193548387</v>
      </c>
      <c r="V52" s="5">
        <v>10</v>
      </c>
      <c r="W52" s="4">
        <f>+E52/V52</f>
        <v>22.3</v>
      </c>
      <c r="X52" s="5">
        <v>0</v>
      </c>
      <c r="Y52" s="4" t="s">
        <v>50</v>
      </c>
      <c r="AA52" s="5">
        <v>1852</v>
      </c>
      <c r="AB52" s="5">
        <v>1000</v>
      </c>
      <c r="AC52" s="5">
        <v>50</v>
      </c>
      <c r="AD52" s="5">
        <v>25</v>
      </c>
      <c r="AE52" s="5">
        <v>49</v>
      </c>
      <c r="AF52" s="5">
        <v>22</v>
      </c>
      <c r="AG52" s="5" t="s">
        <v>75</v>
      </c>
      <c r="AK52" s="7"/>
      <c r="AL52" s="7"/>
    </row>
    <row r="53" spans="1:38" ht="12.75">
      <c r="A53" s="29" t="s">
        <v>120</v>
      </c>
      <c r="B53" s="29" t="s">
        <v>62</v>
      </c>
      <c r="D53" s="38" t="s">
        <v>0</v>
      </c>
      <c r="E53" s="30"/>
      <c r="H53" s="4">
        <v>160</v>
      </c>
      <c r="I53" s="22">
        <f aca="true" t="shared" si="10" ref="I53:I84">MAX(F53:H53)</f>
        <v>160</v>
      </c>
      <c r="N53" s="5">
        <v>166</v>
      </c>
      <c r="O53" s="4">
        <f t="shared" si="4"/>
        <v>0.963855421686747</v>
      </c>
      <c r="Q53" s="23"/>
      <c r="S53" s="35"/>
      <c r="U53" s="4"/>
      <c r="W53" s="4"/>
      <c r="X53" s="5">
        <v>13</v>
      </c>
      <c r="Y53" s="4">
        <f aca="true" t="shared" si="11" ref="Y53:Y67">+I53/X53</f>
        <v>12.307692307692308</v>
      </c>
      <c r="Z53" s="35"/>
      <c r="AA53" s="5">
        <v>1978</v>
      </c>
      <c r="AG53" s="5" t="s">
        <v>66</v>
      </c>
      <c r="AH53" s="1" t="s">
        <v>121</v>
      </c>
      <c r="AK53" s="7"/>
      <c r="AL53" s="7"/>
    </row>
    <row r="54" spans="1:33" ht="12.75">
      <c r="A54" s="1" t="s">
        <v>122</v>
      </c>
      <c r="B54" s="1" t="s">
        <v>65</v>
      </c>
      <c r="D54" s="38" t="s">
        <v>0</v>
      </c>
      <c r="E54" s="30">
        <v>588</v>
      </c>
      <c r="H54" s="4">
        <v>654</v>
      </c>
      <c r="I54" s="22">
        <f t="shared" si="10"/>
        <v>654</v>
      </c>
      <c r="J54" s="4">
        <v>112</v>
      </c>
      <c r="K54" s="4">
        <v>122</v>
      </c>
      <c r="L54" s="5">
        <v>400</v>
      </c>
      <c r="M54" s="4">
        <v>1.47</v>
      </c>
      <c r="N54" s="5">
        <v>475</v>
      </c>
      <c r="O54" s="4">
        <f t="shared" si="4"/>
        <v>1.3768421052631579</v>
      </c>
      <c r="Q54" s="23"/>
      <c r="R54" s="5" t="s">
        <v>6</v>
      </c>
      <c r="S54" s="27">
        <v>0.71</v>
      </c>
      <c r="T54" s="5">
        <v>28</v>
      </c>
      <c r="U54" s="4">
        <f>+E54/T54</f>
        <v>21</v>
      </c>
      <c r="V54" s="5">
        <v>10</v>
      </c>
      <c r="W54" s="4">
        <f>+E54/V54</f>
        <v>58.8</v>
      </c>
      <c r="X54" s="27">
        <v>48</v>
      </c>
      <c r="Y54" s="4">
        <f t="shared" si="11"/>
        <v>13.625</v>
      </c>
      <c r="Z54" s="27">
        <v>68</v>
      </c>
      <c r="AA54" s="5">
        <v>1990</v>
      </c>
      <c r="AC54" s="5">
        <v>17</v>
      </c>
      <c r="AD54" s="5">
        <v>6</v>
      </c>
      <c r="AE54" s="5">
        <v>18</v>
      </c>
      <c r="AF54" s="5">
        <v>9</v>
      </c>
      <c r="AG54" s="5" t="s">
        <v>60</v>
      </c>
    </row>
    <row r="55" spans="1:33" ht="12.75">
      <c r="A55" s="24" t="s">
        <v>123</v>
      </c>
      <c r="B55" s="24" t="s">
        <v>124</v>
      </c>
      <c r="D55" s="38" t="s">
        <v>608</v>
      </c>
      <c r="F55" s="4" t="s">
        <v>49</v>
      </c>
      <c r="I55" s="22">
        <f t="shared" si="10"/>
        <v>0</v>
      </c>
      <c r="K55" s="4" t="s">
        <v>49</v>
      </c>
      <c r="N55" s="5">
        <v>360</v>
      </c>
      <c r="O55" s="4">
        <f t="shared" si="4"/>
        <v>0</v>
      </c>
      <c r="S55" s="26"/>
      <c r="X55" s="5">
        <v>56</v>
      </c>
      <c r="Y55" s="4">
        <f t="shared" si="11"/>
        <v>0</v>
      </c>
      <c r="Z55" s="26"/>
      <c r="AA55" s="5">
        <v>1999</v>
      </c>
      <c r="AG55" s="5" t="s">
        <v>125</v>
      </c>
    </row>
    <row r="56" spans="1:34" ht="12.75">
      <c r="A56" s="1" t="s">
        <v>125</v>
      </c>
      <c r="B56" s="1" t="s">
        <v>126</v>
      </c>
      <c r="D56" s="38" t="s">
        <v>608</v>
      </c>
      <c r="E56" s="30">
        <v>85</v>
      </c>
      <c r="G56" s="4">
        <v>100</v>
      </c>
      <c r="I56" s="22">
        <f t="shared" si="10"/>
        <v>100</v>
      </c>
      <c r="J56" s="4">
        <v>80</v>
      </c>
      <c r="K56" s="4">
        <v>95</v>
      </c>
      <c r="L56" s="5">
        <v>568</v>
      </c>
      <c r="M56" s="4">
        <v>0.14964788732394366</v>
      </c>
      <c r="N56" s="5">
        <v>789</v>
      </c>
      <c r="O56" s="4">
        <f aca="true" t="shared" si="12" ref="O56:O87">+I56/N56</f>
        <v>0.1267427122940431</v>
      </c>
      <c r="P56" s="5">
        <v>6859</v>
      </c>
      <c r="Q56" s="23">
        <f>(E56/L56)/(P56/10000)</f>
        <v>0.21817741263149681</v>
      </c>
      <c r="R56" s="5">
        <v>1.833</v>
      </c>
      <c r="S56" s="27">
        <v>3.64</v>
      </c>
      <c r="T56" s="5">
        <v>670</v>
      </c>
      <c r="U56" s="4">
        <f aca="true" t="shared" si="13" ref="U56:U69">+E56/T56</f>
        <v>0.12686567164179105</v>
      </c>
      <c r="V56" s="5">
        <v>55</v>
      </c>
      <c r="W56" s="4">
        <f>+E56/V56</f>
        <v>1.5454545454545454</v>
      </c>
      <c r="X56" s="27">
        <v>775</v>
      </c>
      <c r="Y56" s="4">
        <f t="shared" si="11"/>
        <v>0.12903225806451613</v>
      </c>
      <c r="Z56" s="27">
        <v>213</v>
      </c>
      <c r="AA56" s="5">
        <v>1964</v>
      </c>
      <c r="AC56" s="5">
        <v>564</v>
      </c>
      <c r="AD56" s="5">
        <v>413</v>
      </c>
      <c r="AE56" s="5">
        <v>530</v>
      </c>
      <c r="AF56" s="5">
        <v>306</v>
      </c>
      <c r="AG56" s="5" t="s">
        <v>125</v>
      </c>
      <c r="AH56" s="1" t="s">
        <v>127</v>
      </c>
    </row>
    <row r="57" spans="1:33" ht="12.75">
      <c r="A57" s="1" t="s">
        <v>128</v>
      </c>
      <c r="B57" s="1" t="s">
        <v>129</v>
      </c>
      <c r="D57" s="38" t="s">
        <v>608</v>
      </c>
      <c r="E57" s="30">
        <v>80</v>
      </c>
      <c r="G57" s="4">
        <v>80</v>
      </c>
      <c r="I57" s="22">
        <f t="shared" si="10"/>
        <v>80</v>
      </c>
      <c r="J57" s="4">
        <v>80</v>
      </c>
      <c r="K57" s="4">
        <v>80</v>
      </c>
      <c r="L57" s="5">
        <v>539</v>
      </c>
      <c r="M57" s="4">
        <v>0.14842300556586271</v>
      </c>
      <c r="N57" s="5">
        <v>501</v>
      </c>
      <c r="O57" s="4">
        <f t="shared" si="12"/>
        <v>0.1596806387225549</v>
      </c>
      <c r="P57" s="5">
        <v>3345</v>
      </c>
      <c r="Q57" s="23">
        <f>(E57/L57)/(P57/10000)</f>
        <v>0.44371601066027716</v>
      </c>
      <c r="R57" s="5">
        <v>0.308</v>
      </c>
      <c r="S57" s="27">
        <v>0.47</v>
      </c>
      <c r="T57" s="5">
        <v>76</v>
      </c>
      <c r="U57" s="4">
        <f t="shared" si="13"/>
        <v>1.0526315789473684</v>
      </c>
      <c r="V57" s="5">
        <v>12</v>
      </c>
      <c r="W57" s="4">
        <f>+E57/V57</f>
        <v>6.666666666666667</v>
      </c>
      <c r="X57" s="27">
        <v>43</v>
      </c>
      <c r="Y57" s="4">
        <f t="shared" si="11"/>
        <v>1.8604651162790697</v>
      </c>
      <c r="Z57" s="27">
        <v>92</v>
      </c>
      <c r="AA57" s="5">
        <v>1963</v>
      </c>
      <c r="AC57" s="5">
        <v>131</v>
      </c>
      <c r="AD57" s="5">
        <v>87</v>
      </c>
      <c r="AE57" s="5">
        <v>135</v>
      </c>
      <c r="AF57" s="5">
        <v>85</v>
      </c>
      <c r="AG57" s="5" t="s">
        <v>45</v>
      </c>
    </row>
    <row r="58" spans="1:34" ht="12.75">
      <c r="A58" s="1" t="s">
        <v>130</v>
      </c>
      <c r="B58" s="1" t="s">
        <v>44</v>
      </c>
      <c r="C58" s="27" t="s">
        <v>588</v>
      </c>
      <c r="D58" s="38" t="s">
        <v>608</v>
      </c>
      <c r="E58" s="21">
        <v>318</v>
      </c>
      <c r="F58" s="4">
        <v>456</v>
      </c>
      <c r="H58" s="4">
        <v>527</v>
      </c>
      <c r="I58" s="22">
        <f t="shared" si="10"/>
        <v>527</v>
      </c>
      <c r="J58" s="4">
        <v>77</v>
      </c>
      <c r="K58" s="4">
        <v>96</v>
      </c>
      <c r="L58" s="5">
        <v>888</v>
      </c>
      <c r="M58" s="4">
        <v>0.3581081081081081</v>
      </c>
      <c r="N58" s="5">
        <v>994</v>
      </c>
      <c r="O58" s="4">
        <f t="shared" si="12"/>
        <v>0.5301810865191147</v>
      </c>
      <c r="P58" s="5">
        <v>2623</v>
      </c>
      <c r="Q58" s="23">
        <f>(E58/L58)/(P58/10000)</f>
        <v>1.3652615635078464</v>
      </c>
      <c r="S58" s="27">
        <v>1.83</v>
      </c>
      <c r="T58" s="5">
        <v>154</v>
      </c>
      <c r="U58" s="4">
        <f t="shared" si="13"/>
        <v>2.064935064935065</v>
      </c>
      <c r="V58" s="5">
        <v>34</v>
      </c>
      <c r="W58" s="4">
        <f>+E58/V58</f>
        <v>9.352941176470589</v>
      </c>
      <c r="X58" s="27">
        <v>298</v>
      </c>
      <c r="Y58" s="4">
        <f t="shared" si="11"/>
        <v>1.7684563758389262</v>
      </c>
      <c r="Z58" s="27">
        <v>163</v>
      </c>
      <c r="AA58" s="5">
        <v>1970</v>
      </c>
      <c r="AC58" s="5">
        <v>100</v>
      </c>
      <c r="AD58" s="5">
        <v>83</v>
      </c>
      <c r="AE58" s="5">
        <v>111</v>
      </c>
      <c r="AF58" s="5">
        <v>73</v>
      </c>
      <c r="AG58" s="5" t="s">
        <v>45</v>
      </c>
      <c r="AH58" s="1" t="s">
        <v>46</v>
      </c>
    </row>
    <row r="59" spans="1:34" ht="12.75">
      <c r="A59" s="1" t="s">
        <v>131</v>
      </c>
      <c r="B59" s="1" t="s">
        <v>44</v>
      </c>
      <c r="C59" s="27" t="s">
        <v>588</v>
      </c>
      <c r="D59" s="38" t="s">
        <v>608</v>
      </c>
      <c r="E59" s="30">
        <v>242</v>
      </c>
      <c r="F59" s="4">
        <v>400</v>
      </c>
      <c r="H59" s="4">
        <v>463</v>
      </c>
      <c r="I59" s="22">
        <f t="shared" si="10"/>
        <v>463</v>
      </c>
      <c r="J59" s="4">
        <v>45</v>
      </c>
      <c r="K59" s="4">
        <v>60</v>
      </c>
      <c r="L59" s="5">
        <v>427</v>
      </c>
      <c r="M59" s="4">
        <v>0.5667447306791569</v>
      </c>
      <c r="N59" s="5">
        <v>736</v>
      </c>
      <c r="O59" s="4">
        <f t="shared" si="12"/>
        <v>0.6290760869565217</v>
      </c>
      <c r="P59" s="5">
        <v>2731</v>
      </c>
      <c r="Q59" s="23">
        <f>(E59/L59)/(P59/10000)</f>
        <v>2.075227867737667</v>
      </c>
      <c r="T59" s="5">
        <v>36</v>
      </c>
      <c r="U59" s="4">
        <f t="shared" si="13"/>
        <v>6.722222222222222</v>
      </c>
      <c r="V59" s="5">
        <v>11</v>
      </c>
      <c r="W59" s="4">
        <f>+E59/V59</f>
        <v>22</v>
      </c>
      <c r="X59" s="5">
        <v>71</v>
      </c>
      <c r="Y59" s="4">
        <f t="shared" si="11"/>
        <v>6.52112676056338</v>
      </c>
      <c r="AA59" s="5">
        <v>1982</v>
      </c>
      <c r="AC59" s="5">
        <v>51</v>
      </c>
      <c r="AD59" s="5">
        <v>30</v>
      </c>
      <c r="AE59" s="5">
        <v>37</v>
      </c>
      <c r="AF59" s="5">
        <v>25</v>
      </c>
      <c r="AG59" s="5" t="s">
        <v>45</v>
      </c>
      <c r="AH59" s="1" t="s">
        <v>592</v>
      </c>
    </row>
    <row r="60" spans="1:34" ht="12.75">
      <c r="A60" s="1" t="s">
        <v>132</v>
      </c>
      <c r="B60" s="1" t="s">
        <v>133</v>
      </c>
      <c r="D60" s="38" t="s">
        <v>608</v>
      </c>
      <c r="E60" s="30">
        <v>75</v>
      </c>
      <c r="G60" s="4">
        <v>75</v>
      </c>
      <c r="I60" s="22">
        <f t="shared" si="10"/>
        <v>75</v>
      </c>
      <c r="J60" s="4">
        <v>50</v>
      </c>
      <c r="K60" s="4">
        <v>50</v>
      </c>
      <c r="L60" s="5">
        <v>504</v>
      </c>
      <c r="M60" s="4">
        <v>0.1488095238095238</v>
      </c>
      <c r="N60" s="5">
        <v>633</v>
      </c>
      <c r="O60" s="4">
        <f t="shared" si="12"/>
        <v>0.11848341232227488</v>
      </c>
      <c r="Q60" s="23"/>
      <c r="T60" s="5">
        <v>2</v>
      </c>
      <c r="U60" s="4">
        <f t="shared" si="13"/>
        <v>37.5</v>
      </c>
      <c r="V60" s="5">
        <v>0</v>
      </c>
      <c r="W60" s="4"/>
      <c r="X60" s="5">
        <v>62</v>
      </c>
      <c r="Y60" s="4">
        <f t="shared" si="11"/>
        <v>1.2096774193548387</v>
      </c>
      <c r="AA60" s="5">
        <v>1974</v>
      </c>
      <c r="AB60" s="5">
        <v>1200</v>
      </c>
      <c r="AC60" s="5">
        <v>140</v>
      </c>
      <c r="AD60" s="5">
        <v>108</v>
      </c>
      <c r="AE60" s="5">
        <v>158</v>
      </c>
      <c r="AF60" s="5">
        <v>110</v>
      </c>
      <c r="AG60" s="5" t="s">
        <v>75</v>
      </c>
      <c r="AH60" s="1" t="s">
        <v>134</v>
      </c>
    </row>
    <row r="61" spans="1:33" ht="12.75">
      <c r="A61" s="1" t="s">
        <v>135</v>
      </c>
      <c r="B61" s="1" t="s">
        <v>112</v>
      </c>
      <c r="D61" s="38" t="s">
        <v>0</v>
      </c>
      <c r="E61" s="30">
        <v>838</v>
      </c>
      <c r="H61" s="4">
        <v>1190</v>
      </c>
      <c r="I61" s="22">
        <f t="shared" si="10"/>
        <v>1190</v>
      </c>
      <c r="J61" s="4">
        <v>119</v>
      </c>
      <c r="K61" s="4">
        <v>140</v>
      </c>
      <c r="L61" s="5">
        <v>550</v>
      </c>
      <c r="M61" s="4">
        <v>1.5236363636363637</v>
      </c>
      <c r="N61" s="5">
        <v>502</v>
      </c>
      <c r="O61" s="4">
        <f t="shared" si="12"/>
        <v>2.3705179282868527</v>
      </c>
      <c r="P61" s="5">
        <v>2905</v>
      </c>
      <c r="Q61" s="23">
        <f aca="true" t="shared" si="14" ref="Q61:Q68">(E61/L61)/(P61/10000)</f>
        <v>5.24487560632139</v>
      </c>
      <c r="R61" s="5">
        <v>0.998</v>
      </c>
      <c r="S61" s="27">
        <v>0.12</v>
      </c>
      <c r="T61" s="5">
        <v>20</v>
      </c>
      <c r="U61" s="4">
        <f t="shared" si="13"/>
        <v>41.9</v>
      </c>
      <c r="V61" s="5">
        <v>5</v>
      </c>
      <c r="W61" s="4">
        <f aca="true" t="shared" si="15" ref="W61:W66">+E61/V61</f>
        <v>167.6</v>
      </c>
      <c r="X61" s="27">
        <v>15</v>
      </c>
      <c r="Y61" s="4">
        <f t="shared" si="11"/>
        <v>79.33333333333333</v>
      </c>
      <c r="Z61" s="27">
        <v>126</v>
      </c>
      <c r="AA61" s="5">
        <v>1962</v>
      </c>
      <c r="AC61" s="5">
        <v>141</v>
      </c>
      <c r="AD61" s="5">
        <v>58</v>
      </c>
      <c r="AE61" s="5">
        <v>145</v>
      </c>
      <c r="AF61" s="5">
        <v>51</v>
      </c>
      <c r="AG61" s="5" t="s">
        <v>110</v>
      </c>
    </row>
    <row r="62" spans="1:33" ht="12.75">
      <c r="A62" s="1" t="s">
        <v>136</v>
      </c>
      <c r="B62" s="1" t="s">
        <v>56</v>
      </c>
      <c r="D62" s="38" t="s">
        <v>0</v>
      </c>
      <c r="E62" s="30">
        <v>1170</v>
      </c>
      <c r="H62" s="4">
        <v>1522</v>
      </c>
      <c r="I62" s="22">
        <f t="shared" si="10"/>
        <v>1522</v>
      </c>
      <c r="J62" s="4">
        <v>1170</v>
      </c>
      <c r="L62" s="5">
        <v>1990</v>
      </c>
      <c r="M62" s="4">
        <v>0.5879396984924623</v>
      </c>
      <c r="N62" s="5">
        <v>1271</v>
      </c>
      <c r="O62" s="4">
        <f t="shared" si="12"/>
        <v>1.1974822974036192</v>
      </c>
      <c r="P62" s="5">
        <v>4128</v>
      </c>
      <c r="Q62" s="23">
        <f t="shared" si="14"/>
        <v>1.4242725254177866</v>
      </c>
      <c r="R62" s="5">
        <v>1.057</v>
      </c>
      <c r="S62" s="27">
        <v>2.24</v>
      </c>
      <c r="T62" s="5">
        <v>499</v>
      </c>
      <c r="U62" s="4">
        <f t="shared" si="13"/>
        <v>2.344689378757515</v>
      </c>
      <c r="V62" s="5">
        <v>148</v>
      </c>
      <c r="W62" s="4">
        <f t="shared" si="15"/>
        <v>7.905405405405405</v>
      </c>
      <c r="X62" s="36">
        <v>1176</v>
      </c>
      <c r="Y62" s="4">
        <f t="shared" si="11"/>
        <v>1.2942176870748299</v>
      </c>
      <c r="Z62" s="27">
        <v>526</v>
      </c>
      <c r="AA62" s="5">
        <v>1989</v>
      </c>
      <c r="AC62" s="5">
        <v>44</v>
      </c>
      <c r="AD62" s="5">
        <v>40</v>
      </c>
      <c r="AE62" s="5">
        <v>70</v>
      </c>
      <c r="AF62" s="5">
        <v>45</v>
      </c>
      <c r="AG62" s="5" t="s">
        <v>70</v>
      </c>
    </row>
    <row r="63" spans="1:33" ht="12.75">
      <c r="A63" s="1" t="s">
        <v>137</v>
      </c>
      <c r="B63" s="1" t="s">
        <v>138</v>
      </c>
      <c r="D63" s="38" t="s">
        <v>0</v>
      </c>
      <c r="E63" s="21">
        <v>650</v>
      </c>
      <c r="G63" s="4">
        <v>895</v>
      </c>
      <c r="H63" s="4">
        <v>1011</v>
      </c>
      <c r="I63" s="22">
        <f t="shared" si="10"/>
        <v>1011</v>
      </c>
      <c r="J63" s="4">
        <v>95</v>
      </c>
      <c r="L63" s="5">
        <v>448</v>
      </c>
      <c r="M63" s="4">
        <v>1.4508928571428572</v>
      </c>
      <c r="N63" s="5">
        <v>445</v>
      </c>
      <c r="O63" s="4">
        <f t="shared" si="12"/>
        <v>2.2719101123595506</v>
      </c>
      <c r="P63" s="5">
        <v>2418</v>
      </c>
      <c r="Q63" s="23">
        <f t="shared" si="14"/>
        <v>6.000384024577573</v>
      </c>
      <c r="T63" s="5">
        <v>85</v>
      </c>
      <c r="U63" s="4">
        <f t="shared" si="13"/>
        <v>7.647058823529412</v>
      </c>
      <c r="V63" s="5">
        <v>8</v>
      </c>
      <c r="W63" s="4">
        <f t="shared" si="15"/>
        <v>81.25</v>
      </c>
      <c r="X63" s="5">
        <v>201</v>
      </c>
      <c r="Y63" s="4">
        <f t="shared" si="11"/>
        <v>5.029850746268656</v>
      </c>
      <c r="AA63" s="5">
        <v>1981</v>
      </c>
      <c r="AB63" s="5" t="s">
        <v>139</v>
      </c>
      <c r="AC63" s="5">
        <v>60</v>
      </c>
      <c r="AD63" s="5">
        <v>49</v>
      </c>
      <c r="AE63" s="5">
        <v>73</v>
      </c>
      <c r="AF63" s="5">
        <v>50</v>
      </c>
      <c r="AG63" s="5" t="s">
        <v>140</v>
      </c>
    </row>
    <row r="64" spans="1:33" ht="12.75">
      <c r="A64" s="1" t="s">
        <v>141</v>
      </c>
      <c r="B64" s="1" t="s">
        <v>142</v>
      </c>
      <c r="D64" s="38" t="s">
        <v>608</v>
      </c>
      <c r="E64" s="30">
        <v>280</v>
      </c>
      <c r="F64" s="4">
        <v>408</v>
      </c>
      <c r="G64" s="4">
        <v>412</v>
      </c>
      <c r="H64" s="4">
        <v>475</v>
      </c>
      <c r="I64" s="22">
        <f t="shared" si="10"/>
        <v>475</v>
      </c>
      <c r="J64" s="4">
        <v>120</v>
      </c>
      <c r="K64" s="4">
        <v>153</v>
      </c>
      <c r="L64" s="5">
        <v>899</v>
      </c>
      <c r="M64" s="4">
        <v>0.3114571746384872</v>
      </c>
      <c r="N64" s="5">
        <v>1204</v>
      </c>
      <c r="O64" s="4">
        <f t="shared" si="12"/>
        <v>0.3945182724252492</v>
      </c>
      <c r="P64" s="5">
        <v>2948</v>
      </c>
      <c r="Q64" s="23">
        <f t="shared" si="14"/>
        <v>1.0565033061007028</v>
      </c>
      <c r="R64" s="5">
        <v>0.4</v>
      </c>
      <c r="S64" s="27">
        <v>1.11</v>
      </c>
      <c r="T64" s="5">
        <v>390</v>
      </c>
      <c r="U64" s="4">
        <f t="shared" si="13"/>
        <v>0.717948717948718</v>
      </c>
      <c r="V64" s="5">
        <v>48</v>
      </c>
      <c r="W64" s="4">
        <f t="shared" si="15"/>
        <v>5.833333333333333</v>
      </c>
      <c r="X64" s="27">
        <v>320</v>
      </c>
      <c r="Y64" s="4">
        <f t="shared" si="11"/>
        <v>1.484375</v>
      </c>
      <c r="Z64" s="27">
        <v>288</v>
      </c>
      <c r="AA64" s="5">
        <v>1985</v>
      </c>
      <c r="AC64" s="5">
        <v>70</v>
      </c>
      <c r="AD64" s="5">
        <v>65</v>
      </c>
      <c r="AE64" s="5">
        <v>81</v>
      </c>
      <c r="AF64" s="5">
        <v>66</v>
      </c>
      <c r="AG64" s="5" t="s">
        <v>140</v>
      </c>
    </row>
    <row r="65" spans="1:34" ht="12.75">
      <c r="A65" s="1" t="s">
        <v>143</v>
      </c>
      <c r="B65" s="1" t="s">
        <v>44</v>
      </c>
      <c r="C65" s="27" t="s">
        <v>588</v>
      </c>
      <c r="D65" s="38" t="s">
        <v>608</v>
      </c>
      <c r="E65" s="30">
        <v>178</v>
      </c>
      <c r="F65" s="4">
        <v>475</v>
      </c>
      <c r="H65" s="4">
        <v>550</v>
      </c>
      <c r="I65" s="22">
        <f t="shared" si="10"/>
        <v>550</v>
      </c>
      <c r="J65" s="4">
        <v>59</v>
      </c>
      <c r="K65" s="4">
        <v>59</v>
      </c>
      <c r="L65" s="5">
        <v>1482</v>
      </c>
      <c r="M65" s="4">
        <v>0.12010796221322537</v>
      </c>
      <c r="N65" s="5">
        <v>1920</v>
      </c>
      <c r="O65" s="4">
        <f t="shared" si="12"/>
        <v>0.2864583333333333</v>
      </c>
      <c r="P65" s="5">
        <v>2992</v>
      </c>
      <c r="Q65" s="23">
        <f t="shared" si="14"/>
        <v>0.4014303549907265</v>
      </c>
      <c r="R65" s="5">
        <v>2.072</v>
      </c>
      <c r="S65" s="27">
        <v>3.87</v>
      </c>
      <c r="T65" s="5">
        <v>7943</v>
      </c>
      <c r="U65" s="4">
        <f t="shared" si="13"/>
        <v>0.022409668890847285</v>
      </c>
      <c r="V65" s="5">
        <v>230</v>
      </c>
      <c r="W65" s="4">
        <f t="shared" si="15"/>
        <v>0.7739130434782608</v>
      </c>
      <c r="X65" s="36">
        <v>1180</v>
      </c>
      <c r="Y65" s="4">
        <f t="shared" si="11"/>
        <v>0.4661016949152542</v>
      </c>
      <c r="Z65" s="27">
        <v>305</v>
      </c>
      <c r="AA65" s="5">
        <v>1932</v>
      </c>
      <c r="AB65" s="5">
        <v>6000</v>
      </c>
      <c r="AC65" s="5">
        <v>492</v>
      </c>
      <c r="AD65" s="5">
        <v>346</v>
      </c>
      <c r="AE65" s="5">
        <v>510</v>
      </c>
      <c r="AF65" s="5">
        <v>326</v>
      </c>
      <c r="AG65" s="5" t="s">
        <v>75</v>
      </c>
      <c r="AH65" s="1" t="s">
        <v>593</v>
      </c>
    </row>
    <row r="66" spans="1:34" ht="12.75">
      <c r="A66" s="1" t="s">
        <v>536</v>
      </c>
      <c r="B66" s="1" t="s">
        <v>44</v>
      </c>
      <c r="C66" s="27" t="s">
        <v>588</v>
      </c>
      <c r="D66" s="38" t="s">
        <v>608</v>
      </c>
      <c r="E66" s="30">
        <v>134</v>
      </c>
      <c r="G66" s="4">
        <v>150</v>
      </c>
      <c r="I66" s="22">
        <f t="shared" si="10"/>
        <v>150</v>
      </c>
      <c r="L66" s="5">
        <v>333</v>
      </c>
      <c r="M66" s="4">
        <v>0.4024024024024024</v>
      </c>
      <c r="N66" s="5">
        <v>461</v>
      </c>
      <c r="O66" s="4">
        <f t="shared" si="12"/>
        <v>0.32537960954446854</v>
      </c>
      <c r="P66" s="5">
        <v>2760</v>
      </c>
      <c r="Q66" s="23">
        <f t="shared" si="14"/>
        <v>1.4579797188492838</v>
      </c>
      <c r="T66" s="5">
        <v>2</v>
      </c>
      <c r="U66" s="4">
        <f t="shared" si="13"/>
        <v>67</v>
      </c>
      <c r="V66" s="5">
        <v>2</v>
      </c>
      <c r="W66" s="4">
        <f t="shared" si="15"/>
        <v>67</v>
      </c>
      <c r="X66" s="5">
        <v>274</v>
      </c>
      <c r="Y66" s="4">
        <f t="shared" si="11"/>
        <v>0.5474452554744526</v>
      </c>
      <c r="AA66" s="5">
        <v>1998</v>
      </c>
      <c r="AC66" s="5">
        <v>49</v>
      </c>
      <c r="AD66" s="5">
        <v>44</v>
      </c>
      <c r="AE66" s="5">
        <v>230</v>
      </c>
      <c r="AF66" s="5">
        <v>198</v>
      </c>
      <c r="AG66" s="5" t="s">
        <v>140</v>
      </c>
      <c r="AH66" s="1" t="s">
        <v>594</v>
      </c>
    </row>
    <row r="67" spans="1:34" ht="12.75">
      <c r="A67" s="1" t="s">
        <v>144</v>
      </c>
      <c r="B67" s="1" t="s">
        <v>44</v>
      </c>
      <c r="C67" s="27" t="s">
        <v>606</v>
      </c>
      <c r="D67" s="38" t="s">
        <v>0</v>
      </c>
      <c r="E67" s="30">
        <v>122</v>
      </c>
      <c r="F67" s="4">
        <v>212</v>
      </c>
      <c r="H67" s="4">
        <v>212</v>
      </c>
      <c r="I67" s="22">
        <f t="shared" si="10"/>
        <v>212</v>
      </c>
      <c r="J67" s="4">
        <v>38</v>
      </c>
      <c r="K67" s="4">
        <v>49</v>
      </c>
      <c r="L67" s="5">
        <v>240</v>
      </c>
      <c r="M67" s="4">
        <v>0.5083333333333333</v>
      </c>
      <c r="N67" s="5">
        <v>240</v>
      </c>
      <c r="O67" s="4">
        <f t="shared" si="12"/>
        <v>0.8833333333333333</v>
      </c>
      <c r="P67" s="5">
        <v>4472</v>
      </c>
      <c r="Q67" s="23">
        <f t="shared" si="14"/>
        <v>1.1367024448419798</v>
      </c>
      <c r="T67" s="5">
        <v>4</v>
      </c>
      <c r="U67" s="4">
        <f t="shared" si="13"/>
        <v>30.5</v>
      </c>
      <c r="V67" s="5">
        <v>0</v>
      </c>
      <c r="X67" s="5">
        <v>8</v>
      </c>
      <c r="Y67" s="4">
        <f t="shared" si="11"/>
        <v>26.5</v>
      </c>
      <c r="AA67" s="5">
        <v>1980</v>
      </c>
      <c r="AC67" s="5">
        <v>20</v>
      </c>
      <c r="AD67" s="5">
        <v>13</v>
      </c>
      <c r="AE67" s="5">
        <v>13</v>
      </c>
      <c r="AF67" s="5">
        <v>11</v>
      </c>
      <c r="AG67" s="5" t="s">
        <v>94</v>
      </c>
      <c r="AH67" s="1" t="s">
        <v>46</v>
      </c>
    </row>
    <row r="68" spans="1:34" ht="12.75">
      <c r="A68" s="1" t="s">
        <v>147</v>
      </c>
      <c r="B68" s="1" t="s">
        <v>148</v>
      </c>
      <c r="D68" s="38" t="s">
        <v>608</v>
      </c>
      <c r="E68" s="21">
        <v>44</v>
      </c>
      <c r="G68" s="4">
        <v>250</v>
      </c>
      <c r="I68" s="22">
        <f t="shared" si="10"/>
        <v>250</v>
      </c>
      <c r="J68" s="4">
        <v>22</v>
      </c>
      <c r="K68" s="4">
        <v>120</v>
      </c>
      <c r="L68" s="5">
        <v>250</v>
      </c>
      <c r="M68" s="4">
        <v>0.176</v>
      </c>
      <c r="N68" s="5">
        <v>334</v>
      </c>
      <c r="O68" s="4">
        <f t="shared" si="12"/>
        <v>0.7485029940119761</v>
      </c>
      <c r="P68" s="5">
        <v>3285</v>
      </c>
      <c r="Q68" s="23">
        <f t="shared" si="14"/>
        <v>0.5357686453576864</v>
      </c>
      <c r="T68" s="5">
        <v>8</v>
      </c>
      <c r="U68" s="4">
        <f t="shared" si="13"/>
        <v>5.5</v>
      </c>
      <c r="V68" s="5">
        <v>0</v>
      </c>
      <c r="W68" s="22" t="s">
        <v>6</v>
      </c>
      <c r="X68" s="5">
        <v>0</v>
      </c>
      <c r="Y68" s="4" t="s">
        <v>50</v>
      </c>
      <c r="AA68" s="5">
        <v>1971</v>
      </c>
      <c r="AC68" s="5">
        <v>9</v>
      </c>
      <c r="AD68" s="5">
        <v>3</v>
      </c>
      <c r="AE68" s="5">
        <v>13</v>
      </c>
      <c r="AF68" s="5">
        <v>5</v>
      </c>
      <c r="AG68" s="5" t="s">
        <v>75</v>
      </c>
      <c r="AH68" s="1" t="s">
        <v>149</v>
      </c>
    </row>
    <row r="69" spans="1:33" ht="12.75">
      <c r="A69" s="1" t="s">
        <v>150</v>
      </c>
      <c r="B69" s="1" t="s">
        <v>151</v>
      </c>
      <c r="D69" s="38" t="s">
        <v>0</v>
      </c>
      <c r="E69" s="30">
        <v>384</v>
      </c>
      <c r="H69" s="4">
        <v>587</v>
      </c>
      <c r="I69" s="22">
        <f t="shared" si="10"/>
        <v>587</v>
      </c>
      <c r="J69" s="4">
        <v>78</v>
      </c>
      <c r="K69" s="4">
        <v>87</v>
      </c>
      <c r="L69" s="5">
        <v>600</v>
      </c>
      <c r="M69" s="4">
        <v>0.64</v>
      </c>
      <c r="N69" s="5">
        <v>631</v>
      </c>
      <c r="O69" s="4">
        <f t="shared" si="12"/>
        <v>0.93026941362916</v>
      </c>
      <c r="Q69" s="23"/>
      <c r="R69" s="5">
        <v>0.225</v>
      </c>
      <c r="S69" s="27">
        <v>0.9</v>
      </c>
      <c r="T69" s="5">
        <v>74</v>
      </c>
      <c r="U69" s="4">
        <f t="shared" si="13"/>
        <v>5.1891891891891895</v>
      </c>
      <c r="V69" s="5">
        <v>9</v>
      </c>
      <c r="W69" s="4">
        <f>+E69/V69</f>
        <v>42.666666666666664</v>
      </c>
      <c r="X69" s="27">
        <v>95</v>
      </c>
      <c r="Y69" s="4">
        <f>+I69/X69</f>
        <v>6.178947368421053</v>
      </c>
      <c r="Z69" s="27">
        <v>106</v>
      </c>
      <c r="AA69" s="5">
        <v>1998</v>
      </c>
      <c r="AC69" s="5">
        <v>85</v>
      </c>
      <c r="AD69" s="5">
        <v>53</v>
      </c>
      <c r="AE69" s="5">
        <v>93</v>
      </c>
      <c r="AF69" s="5">
        <v>50</v>
      </c>
      <c r="AG69" s="5" t="s">
        <v>60</v>
      </c>
    </row>
    <row r="70" spans="1:33" ht="12.75">
      <c r="A70" s="29" t="s">
        <v>152</v>
      </c>
      <c r="B70" s="29" t="s">
        <v>62</v>
      </c>
      <c r="D70" s="38" t="s">
        <v>0</v>
      </c>
      <c r="E70" s="30"/>
      <c r="H70" s="4">
        <v>507</v>
      </c>
      <c r="I70" s="22">
        <f t="shared" si="10"/>
        <v>507</v>
      </c>
      <c r="N70" s="5">
        <v>448</v>
      </c>
      <c r="O70" s="4">
        <f t="shared" si="12"/>
        <v>1.1316964285714286</v>
      </c>
      <c r="Q70" s="23"/>
      <c r="S70" s="35"/>
      <c r="U70" s="4"/>
      <c r="W70" s="4"/>
      <c r="X70" s="5">
        <v>0</v>
      </c>
      <c r="Y70" s="4" t="s">
        <v>50</v>
      </c>
      <c r="Z70" s="35"/>
      <c r="AA70" s="5">
        <v>1963</v>
      </c>
      <c r="AG70" s="5" t="s">
        <v>75</v>
      </c>
    </row>
    <row r="71" spans="1:34" ht="12.75">
      <c r="A71" s="7" t="s">
        <v>153</v>
      </c>
      <c r="B71" s="1" t="s">
        <v>80</v>
      </c>
      <c r="D71" s="38" t="s">
        <v>0</v>
      </c>
      <c r="E71" s="30">
        <v>226</v>
      </c>
      <c r="F71" s="4">
        <v>389</v>
      </c>
      <c r="G71" s="4">
        <v>389</v>
      </c>
      <c r="H71" s="4">
        <f>G71*1.2</f>
        <v>466.79999999999995</v>
      </c>
      <c r="I71" s="22">
        <f t="shared" si="10"/>
        <v>466.79999999999995</v>
      </c>
      <c r="J71" s="4">
        <v>226</v>
      </c>
      <c r="K71" s="4">
        <v>78</v>
      </c>
      <c r="L71" s="5">
        <v>243</v>
      </c>
      <c r="M71" s="4">
        <v>0.9300411522633745</v>
      </c>
      <c r="N71" s="5">
        <v>198</v>
      </c>
      <c r="O71" s="4">
        <f t="shared" si="12"/>
        <v>2.3575757575757574</v>
      </c>
      <c r="P71" s="5">
        <v>3010</v>
      </c>
      <c r="Q71" s="23">
        <f aca="true" t="shared" si="16" ref="Q71:Q77">(E71/L71)/(P71/10000)</f>
        <v>3.0898377151607126</v>
      </c>
      <c r="R71" s="5">
        <v>0.227</v>
      </c>
      <c r="T71" s="5">
        <v>28</v>
      </c>
      <c r="U71" s="4">
        <f aca="true" t="shared" si="17" ref="U71:U83">+E71/T71</f>
        <v>8.071428571428571</v>
      </c>
      <c r="V71" s="5">
        <v>5</v>
      </c>
      <c r="W71" s="4">
        <f aca="true" t="shared" si="18" ref="W71:W83">+E71/V71</f>
        <v>45.2</v>
      </c>
      <c r="X71" s="5">
        <v>30</v>
      </c>
      <c r="Y71" s="4">
        <f aca="true" t="shared" si="19" ref="Y71:Y83">+I71/X71</f>
        <v>15.559999999999999</v>
      </c>
      <c r="AA71" s="5">
        <v>1987</v>
      </c>
      <c r="AB71" s="5">
        <v>800</v>
      </c>
      <c r="AC71" s="5">
        <v>98</v>
      </c>
      <c r="AD71" s="5">
        <v>46</v>
      </c>
      <c r="AE71" s="5">
        <v>91</v>
      </c>
      <c r="AF71" s="5">
        <v>36</v>
      </c>
      <c r="AG71" s="5" t="s">
        <v>110</v>
      </c>
      <c r="AH71" s="1" t="s">
        <v>154</v>
      </c>
    </row>
    <row r="72" spans="1:33" ht="12.75">
      <c r="A72" s="1" t="s">
        <v>155</v>
      </c>
      <c r="B72" s="1" t="s">
        <v>156</v>
      </c>
      <c r="D72" s="38" t="s">
        <v>608</v>
      </c>
      <c r="E72" s="30">
        <v>128</v>
      </c>
      <c r="F72" s="4">
        <v>196</v>
      </c>
      <c r="H72" s="4">
        <v>218</v>
      </c>
      <c r="I72" s="22">
        <f t="shared" si="10"/>
        <v>218</v>
      </c>
      <c r="J72" s="4">
        <v>42</v>
      </c>
      <c r="K72" s="4">
        <v>50</v>
      </c>
      <c r="L72" s="5">
        <v>889</v>
      </c>
      <c r="M72" s="4">
        <v>0.1439820022497188</v>
      </c>
      <c r="N72" s="5">
        <v>1007</v>
      </c>
      <c r="O72" s="4">
        <f t="shared" si="12"/>
        <v>0.21648460774577954</v>
      </c>
      <c r="P72" s="5">
        <v>2700</v>
      </c>
      <c r="Q72" s="23">
        <f t="shared" si="16"/>
        <v>0.5332666749989585</v>
      </c>
      <c r="R72" s="5">
        <v>0.493</v>
      </c>
      <c r="S72" s="27">
        <v>1.55</v>
      </c>
      <c r="T72" s="5">
        <v>597</v>
      </c>
      <c r="U72" s="4">
        <f t="shared" si="17"/>
        <v>0.21440536013400335</v>
      </c>
      <c r="V72" s="5">
        <v>33</v>
      </c>
      <c r="W72" s="4">
        <f t="shared" si="18"/>
        <v>3.878787878787879</v>
      </c>
      <c r="X72" s="27">
        <v>271</v>
      </c>
      <c r="Y72" s="4">
        <f t="shared" si="19"/>
        <v>0.8044280442804428</v>
      </c>
      <c r="Z72" s="27">
        <v>175</v>
      </c>
      <c r="AA72" s="5">
        <v>1952</v>
      </c>
      <c r="AB72" s="5">
        <v>4000</v>
      </c>
      <c r="AC72" s="5">
        <v>736</v>
      </c>
      <c r="AD72" s="5">
        <v>515</v>
      </c>
      <c r="AE72" s="5">
        <v>681</v>
      </c>
      <c r="AF72" s="5">
        <v>439</v>
      </c>
      <c r="AG72" s="5" t="s">
        <v>45</v>
      </c>
    </row>
    <row r="73" spans="1:33" ht="12.75">
      <c r="A73" s="1" t="s">
        <v>157</v>
      </c>
      <c r="B73" s="1" t="s">
        <v>151</v>
      </c>
      <c r="D73" s="38" t="s">
        <v>0</v>
      </c>
      <c r="E73" s="21">
        <v>284</v>
      </c>
      <c r="H73" s="4">
        <v>486</v>
      </c>
      <c r="I73" s="22">
        <f t="shared" si="10"/>
        <v>486</v>
      </c>
      <c r="J73" s="4">
        <v>146</v>
      </c>
      <c r="K73" s="4">
        <v>94</v>
      </c>
      <c r="L73" s="5">
        <v>385</v>
      </c>
      <c r="M73" s="4">
        <v>0.7376623376623377</v>
      </c>
      <c r="N73" s="5">
        <v>398</v>
      </c>
      <c r="O73" s="4">
        <f t="shared" si="12"/>
        <v>1.221105527638191</v>
      </c>
      <c r="P73" s="5">
        <v>3318</v>
      </c>
      <c r="Q73" s="23">
        <f t="shared" si="16"/>
        <v>2.223213796450686</v>
      </c>
      <c r="S73" s="27">
        <v>1.08</v>
      </c>
      <c r="T73" s="5">
        <v>47</v>
      </c>
      <c r="U73" s="4">
        <f t="shared" si="17"/>
        <v>6.042553191489362</v>
      </c>
      <c r="V73" s="5">
        <v>1</v>
      </c>
      <c r="W73" s="4">
        <f t="shared" si="18"/>
        <v>284</v>
      </c>
      <c r="X73" s="27">
        <v>158</v>
      </c>
      <c r="Y73" s="4">
        <f t="shared" si="19"/>
        <v>3.0759493670886076</v>
      </c>
      <c r="Z73" s="27">
        <v>146</v>
      </c>
      <c r="AA73" s="5">
        <v>1987</v>
      </c>
      <c r="AC73" s="5">
        <v>138</v>
      </c>
      <c r="AD73" s="5">
        <v>110</v>
      </c>
      <c r="AE73" s="5">
        <v>132</v>
      </c>
      <c r="AF73" s="5">
        <v>101</v>
      </c>
      <c r="AG73" s="5" t="s">
        <v>45</v>
      </c>
    </row>
    <row r="74" spans="1:34" ht="12.75">
      <c r="A74" s="1" t="s">
        <v>158</v>
      </c>
      <c r="B74" s="1" t="s">
        <v>44</v>
      </c>
      <c r="C74" s="27" t="s">
        <v>588</v>
      </c>
      <c r="D74" s="38" t="s">
        <v>608</v>
      </c>
      <c r="E74" s="30">
        <v>163</v>
      </c>
      <c r="F74" s="4">
        <v>249</v>
      </c>
      <c r="H74" s="4">
        <v>289</v>
      </c>
      <c r="I74" s="22">
        <f t="shared" si="10"/>
        <v>289</v>
      </c>
      <c r="J74" s="4">
        <v>72</v>
      </c>
      <c r="K74" s="4">
        <v>39</v>
      </c>
      <c r="L74" s="5">
        <v>846</v>
      </c>
      <c r="M74" s="4">
        <v>0.19267139479905437</v>
      </c>
      <c r="N74" s="5">
        <v>594</v>
      </c>
      <c r="O74" s="4">
        <f t="shared" si="12"/>
        <v>0.48653198653198654</v>
      </c>
      <c r="P74" s="5">
        <v>3570</v>
      </c>
      <c r="Q74" s="23">
        <f t="shared" si="16"/>
        <v>0.5396957837508526</v>
      </c>
      <c r="R74" s="5">
        <v>1.127</v>
      </c>
      <c r="S74" s="27">
        <v>1.23</v>
      </c>
      <c r="T74" s="5">
        <v>545</v>
      </c>
      <c r="U74" s="4">
        <f t="shared" si="17"/>
        <v>0.29908256880733947</v>
      </c>
      <c r="V74" s="5">
        <v>71</v>
      </c>
      <c r="W74" s="4">
        <f t="shared" si="18"/>
        <v>2.295774647887324</v>
      </c>
      <c r="X74" s="27">
        <v>142</v>
      </c>
      <c r="Y74" s="4">
        <f t="shared" si="19"/>
        <v>2.035211267605634</v>
      </c>
      <c r="Z74" s="27">
        <v>115</v>
      </c>
      <c r="AA74" s="5">
        <v>1947</v>
      </c>
      <c r="AB74" s="5">
        <v>4000</v>
      </c>
      <c r="AC74" s="5">
        <v>540</v>
      </c>
      <c r="AD74" s="5">
        <v>390</v>
      </c>
      <c r="AE74" s="5">
        <v>561</v>
      </c>
      <c r="AF74" s="5">
        <v>356</v>
      </c>
      <c r="AG74" s="5" t="s">
        <v>83</v>
      </c>
      <c r="AH74" s="1" t="s">
        <v>159</v>
      </c>
    </row>
    <row r="75" spans="1:33" ht="12.75">
      <c r="A75" s="1" t="s">
        <v>531</v>
      </c>
      <c r="B75" s="1" t="s">
        <v>99</v>
      </c>
      <c r="D75" s="38" t="s">
        <v>608</v>
      </c>
      <c r="E75" s="30">
        <v>206</v>
      </c>
      <c r="F75" s="4">
        <v>254</v>
      </c>
      <c r="G75" s="4">
        <v>258</v>
      </c>
      <c r="H75" s="4">
        <v>272</v>
      </c>
      <c r="I75" s="22">
        <f t="shared" si="10"/>
        <v>272</v>
      </c>
      <c r="L75" s="5">
        <v>684</v>
      </c>
      <c r="M75" s="4">
        <v>0.30116959064327486</v>
      </c>
      <c r="N75" s="5">
        <v>712</v>
      </c>
      <c r="O75" s="4">
        <f t="shared" si="12"/>
        <v>0.38202247191011235</v>
      </c>
      <c r="P75" s="5">
        <v>4134</v>
      </c>
      <c r="Q75" s="23">
        <f t="shared" si="16"/>
        <v>0.7285186033944724</v>
      </c>
      <c r="R75" s="5">
        <v>0.554</v>
      </c>
      <c r="S75" s="27">
        <v>1.3</v>
      </c>
      <c r="T75" s="5">
        <v>684</v>
      </c>
      <c r="U75" s="4">
        <f t="shared" si="17"/>
        <v>0.30116959064327486</v>
      </c>
      <c r="V75" s="5">
        <v>62</v>
      </c>
      <c r="W75" s="4">
        <f t="shared" si="18"/>
        <v>3.3225806451612905</v>
      </c>
      <c r="X75" s="27">
        <v>320</v>
      </c>
      <c r="Y75" s="4">
        <f t="shared" si="19"/>
        <v>0.85</v>
      </c>
      <c r="Z75" s="27">
        <v>247</v>
      </c>
      <c r="AA75" s="5">
        <v>1962</v>
      </c>
      <c r="AB75" s="5">
        <v>2000</v>
      </c>
      <c r="AC75" s="5">
        <v>765</v>
      </c>
      <c r="AD75" s="5">
        <v>366</v>
      </c>
      <c r="AE75" s="5">
        <v>496</v>
      </c>
      <c r="AF75" s="5">
        <v>290</v>
      </c>
      <c r="AG75" s="5" t="s">
        <v>75</v>
      </c>
    </row>
    <row r="76" spans="1:34" ht="12.75">
      <c r="A76" s="1" t="s">
        <v>535</v>
      </c>
      <c r="B76" s="1" t="s">
        <v>44</v>
      </c>
      <c r="C76" s="27" t="s">
        <v>588</v>
      </c>
      <c r="D76" s="38" t="s">
        <v>608</v>
      </c>
      <c r="E76" s="30">
        <v>301</v>
      </c>
      <c r="F76" s="4">
        <v>419</v>
      </c>
      <c r="H76" s="4">
        <v>486</v>
      </c>
      <c r="I76" s="22">
        <f t="shared" si="10"/>
        <v>486</v>
      </c>
      <c r="L76" s="5">
        <v>1983</v>
      </c>
      <c r="M76" s="4">
        <v>0.15179021684316693</v>
      </c>
      <c r="N76" s="5">
        <v>1856</v>
      </c>
      <c r="O76" s="4">
        <f t="shared" si="12"/>
        <v>0.26185344827586204</v>
      </c>
      <c r="P76" s="5">
        <v>3036</v>
      </c>
      <c r="Q76" s="23">
        <f t="shared" si="16"/>
        <v>0.499967776163264</v>
      </c>
      <c r="R76" s="5">
        <v>1.312</v>
      </c>
      <c r="S76" s="27">
        <v>3.27</v>
      </c>
      <c r="T76" s="5">
        <v>2540</v>
      </c>
      <c r="U76" s="4">
        <f t="shared" si="17"/>
        <v>0.11850393700787401</v>
      </c>
      <c r="V76" s="5">
        <v>248</v>
      </c>
      <c r="W76" s="4">
        <f t="shared" si="18"/>
        <v>1.2137096774193548</v>
      </c>
      <c r="X76" s="36">
        <v>1212</v>
      </c>
      <c r="Y76" s="4">
        <f t="shared" si="19"/>
        <v>0.400990099009901</v>
      </c>
      <c r="Z76" s="27">
        <v>371</v>
      </c>
      <c r="AA76" s="5">
        <v>1890</v>
      </c>
      <c r="AB76" s="5">
        <v>6000</v>
      </c>
      <c r="AC76" s="5">
        <v>779</v>
      </c>
      <c r="AD76" s="5">
        <v>531</v>
      </c>
      <c r="AE76" s="5">
        <v>670</v>
      </c>
      <c r="AF76" s="5">
        <v>429</v>
      </c>
      <c r="AG76" s="5" t="s">
        <v>75</v>
      </c>
      <c r="AH76" s="1" t="s">
        <v>594</v>
      </c>
    </row>
    <row r="77" spans="1:33" ht="12.75">
      <c r="A77" s="1" t="s">
        <v>160</v>
      </c>
      <c r="B77" s="1" t="s">
        <v>56</v>
      </c>
      <c r="D77" s="38" t="s">
        <v>0</v>
      </c>
      <c r="E77" s="30">
        <v>535</v>
      </c>
      <c r="H77" s="4">
        <v>804</v>
      </c>
      <c r="I77" s="22">
        <f t="shared" si="10"/>
        <v>804</v>
      </c>
      <c r="J77" s="4">
        <v>179</v>
      </c>
      <c r="K77" s="4">
        <v>50</v>
      </c>
      <c r="L77" s="5">
        <v>632</v>
      </c>
      <c r="M77" s="4">
        <v>0.8465189873417721</v>
      </c>
      <c r="N77" s="5">
        <v>1195</v>
      </c>
      <c r="O77" s="4">
        <f t="shared" si="12"/>
        <v>0.6728033472803348</v>
      </c>
      <c r="P77" s="5">
        <v>2880</v>
      </c>
      <c r="Q77" s="23">
        <f t="shared" si="16"/>
        <v>2.9393020393811535</v>
      </c>
      <c r="R77" s="5">
        <v>0.204</v>
      </c>
      <c r="S77" s="27">
        <v>0.74</v>
      </c>
      <c r="T77" s="5">
        <v>89</v>
      </c>
      <c r="U77" s="4">
        <f t="shared" si="17"/>
        <v>6.01123595505618</v>
      </c>
      <c r="V77" s="5">
        <v>10</v>
      </c>
      <c r="W77" s="4">
        <f t="shared" si="18"/>
        <v>53.5</v>
      </c>
      <c r="X77" s="27">
        <v>131</v>
      </c>
      <c r="Y77" s="4">
        <f t="shared" si="19"/>
        <v>6.137404580152672</v>
      </c>
      <c r="Z77" s="27">
        <v>177</v>
      </c>
      <c r="AA77" s="5">
        <v>1983</v>
      </c>
      <c r="AC77" s="5">
        <v>29</v>
      </c>
      <c r="AD77" s="5">
        <v>21</v>
      </c>
      <c r="AE77" s="5">
        <v>33</v>
      </c>
      <c r="AF77" s="5">
        <v>18</v>
      </c>
      <c r="AG77" s="5" t="s">
        <v>75</v>
      </c>
    </row>
    <row r="78" spans="1:34" ht="12.75">
      <c r="A78" s="1" t="s">
        <v>161</v>
      </c>
      <c r="B78" s="1" t="s">
        <v>44</v>
      </c>
      <c r="C78" s="27" t="s">
        <v>605</v>
      </c>
      <c r="D78" s="38" t="s">
        <v>608</v>
      </c>
      <c r="E78" s="30">
        <v>120</v>
      </c>
      <c r="F78" s="4">
        <v>200</v>
      </c>
      <c r="H78" s="4">
        <v>232</v>
      </c>
      <c r="I78" s="22">
        <f t="shared" si="10"/>
        <v>232</v>
      </c>
      <c r="J78" s="4">
        <v>30</v>
      </c>
      <c r="K78" s="4">
        <v>44</v>
      </c>
      <c r="L78" s="5">
        <v>429</v>
      </c>
      <c r="M78" s="4">
        <v>0.27972027972027974</v>
      </c>
      <c r="N78" s="5">
        <v>410</v>
      </c>
      <c r="O78" s="4">
        <f t="shared" si="12"/>
        <v>0.5658536585365853</v>
      </c>
      <c r="Q78" s="23"/>
      <c r="T78" s="5">
        <v>18</v>
      </c>
      <c r="U78" s="4">
        <f t="shared" si="17"/>
        <v>6.666666666666667</v>
      </c>
      <c r="V78" s="5">
        <v>5</v>
      </c>
      <c r="W78" s="4">
        <f t="shared" si="18"/>
        <v>24</v>
      </c>
      <c r="X78" s="5">
        <v>32</v>
      </c>
      <c r="Y78" s="4">
        <f t="shared" si="19"/>
        <v>7.25</v>
      </c>
      <c r="AA78" s="5">
        <v>1971</v>
      </c>
      <c r="AB78" s="5">
        <v>2000</v>
      </c>
      <c r="AC78" s="5">
        <v>9</v>
      </c>
      <c r="AD78" s="5">
        <v>9</v>
      </c>
      <c r="AE78" s="5">
        <v>11</v>
      </c>
      <c r="AF78" s="5">
        <v>7</v>
      </c>
      <c r="AG78" s="5" t="s">
        <v>75</v>
      </c>
      <c r="AH78" s="1" t="s">
        <v>46</v>
      </c>
    </row>
    <row r="79" spans="1:34" ht="12.75">
      <c r="A79" s="1" t="s">
        <v>163</v>
      </c>
      <c r="B79" s="1" t="s">
        <v>44</v>
      </c>
      <c r="C79" s="27" t="s">
        <v>44</v>
      </c>
      <c r="D79" s="38" t="s">
        <v>0</v>
      </c>
      <c r="E79" s="30">
        <v>170</v>
      </c>
      <c r="F79" s="4">
        <v>314</v>
      </c>
      <c r="H79" s="4">
        <v>364</v>
      </c>
      <c r="I79" s="22">
        <f t="shared" si="10"/>
        <v>364</v>
      </c>
      <c r="J79" s="4">
        <v>50</v>
      </c>
      <c r="K79" s="4">
        <v>59</v>
      </c>
      <c r="L79" s="5">
        <v>440</v>
      </c>
      <c r="M79" s="4">
        <v>0.38636363636363635</v>
      </c>
      <c r="N79" s="5">
        <v>613</v>
      </c>
      <c r="O79" s="4">
        <f t="shared" si="12"/>
        <v>0.5938009787928222</v>
      </c>
      <c r="P79" s="5">
        <v>2856</v>
      </c>
      <c r="Q79" s="23">
        <f>(E79/L79)/(P79/10000)</f>
        <v>1.3528138528138527</v>
      </c>
      <c r="T79" s="5">
        <v>179</v>
      </c>
      <c r="U79" s="4">
        <f t="shared" si="17"/>
        <v>0.9497206703910615</v>
      </c>
      <c r="V79" s="5">
        <v>32</v>
      </c>
      <c r="W79" s="4">
        <f t="shared" si="18"/>
        <v>5.3125</v>
      </c>
      <c r="X79" s="5">
        <v>312</v>
      </c>
      <c r="Y79" s="4">
        <f t="shared" si="19"/>
        <v>1.1666666666666667</v>
      </c>
      <c r="AA79" s="5">
        <v>1985</v>
      </c>
      <c r="AC79" s="5">
        <v>65</v>
      </c>
      <c r="AD79" s="5">
        <v>56</v>
      </c>
      <c r="AE79" s="5">
        <v>78</v>
      </c>
      <c r="AF79" s="5">
        <v>57</v>
      </c>
      <c r="AG79" s="5" t="s">
        <v>94</v>
      </c>
      <c r="AH79" s="1" t="s">
        <v>46</v>
      </c>
    </row>
    <row r="80" spans="1:34" ht="12.75">
      <c r="A80" s="1" t="s">
        <v>164</v>
      </c>
      <c r="B80" s="1" t="s">
        <v>44</v>
      </c>
      <c r="C80" s="27" t="s">
        <v>588</v>
      </c>
      <c r="D80" s="38" t="s">
        <v>608</v>
      </c>
      <c r="E80" s="30">
        <v>50</v>
      </c>
      <c r="F80" s="4">
        <v>138</v>
      </c>
      <c r="H80" s="4">
        <v>160</v>
      </c>
      <c r="I80" s="22">
        <f t="shared" si="10"/>
        <v>160</v>
      </c>
      <c r="J80" s="4">
        <v>50</v>
      </c>
      <c r="K80" s="4">
        <v>90</v>
      </c>
      <c r="L80" s="5">
        <v>421</v>
      </c>
      <c r="M80" s="4">
        <v>0.1187648456057007</v>
      </c>
      <c r="N80" s="5">
        <v>490</v>
      </c>
      <c r="O80" s="4">
        <f t="shared" si="12"/>
        <v>0.32653061224489793</v>
      </c>
      <c r="P80" s="5">
        <v>4320</v>
      </c>
      <c r="Q80" s="23">
        <f>(E80/L80)/(P80/10000)</f>
        <v>0.27491862408727014</v>
      </c>
      <c r="R80" s="5">
        <v>0.309</v>
      </c>
      <c r="S80" s="27">
        <v>0.68</v>
      </c>
      <c r="T80" s="5">
        <v>188</v>
      </c>
      <c r="U80" s="4">
        <f t="shared" si="17"/>
        <v>0.26595744680851063</v>
      </c>
      <c r="V80" s="5">
        <v>17</v>
      </c>
      <c r="W80" s="4">
        <f t="shared" si="18"/>
        <v>2.9411764705882355</v>
      </c>
      <c r="X80" s="27">
        <v>100</v>
      </c>
      <c r="Y80" s="4">
        <f t="shared" si="19"/>
        <v>1.6</v>
      </c>
      <c r="Z80" s="27">
        <v>146</v>
      </c>
      <c r="AA80" s="5">
        <v>1925</v>
      </c>
      <c r="AB80" s="5">
        <v>3500</v>
      </c>
      <c r="AC80" s="5">
        <v>292</v>
      </c>
      <c r="AD80" s="5">
        <v>183</v>
      </c>
      <c r="AE80" s="5">
        <v>288</v>
      </c>
      <c r="AF80" s="5">
        <v>146</v>
      </c>
      <c r="AG80" s="5" t="s">
        <v>75</v>
      </c>
      <c r="AH80" s="1" t="s">
        <v>165</v>
      </c>
    </row>
    <row r="81" spans="1:33" ht="12.75">
      <c r="A81" s="1" t="s">
        <v>166</v>
      </c>
      <c r="B81" s="1" t="s">
        <v>56</v>
      </c>
      <c r="D81" s="38" t="s">
        <v>0</v>
      </c>
      <c r="E81" s="30">
        <v>253</v>
      </c>
      <c r="H81" s="4">
        <v>288</v>
      </c>
      <c r="I81" s="22">
        <f t="shared" si="10"/>
        <v>288</v>
      </c>
      <c r="J81" s="4">
        <v>253</v>
      </c>
      <c r="L81" s="5">
        <v>380</v>
      </c>
      <c r="M81" s="4">
        <v>0.6657894736842105</v>
      </c>
      <c r="N81" s="5">
        <v>429</v>
      </c>
      <c r="O81" s="4">
        <f t="shared" si="12"/>
        <v>0.6713286713286714</v>
      </c>
      <c r="Q81" s="23"/>
      <c r="T81" s="5">
        <v>16</v>
      </c>
      <c r="U81" s="4">
        <f t="shared" si="17"/>
        <v>15.8125</v>
      </c>
      <c r="V81" s="5">
        <v>10</v>
      </c>
      <c r="W81" s="4">
        <f t="shared" si="18"/>
        <v>25.3</v>
      </c>
      <c r="X81" s="5">
        <v>3</v>
      </c>
      <c r="Y81" s="4">
        <f t="shared" si="19"/>
        <v>96</v>
      </c>
      <c r="AA81" s="5">
        <v>1977</v>
      </c>
      <c r="AC81" s="5">
        <v>25</v>
      </c>
      <c r="AD81" s="5">
        <v>2</v>
      </c>
      <c r="AE81" s="5">
        <v>22</v>
      </c>
      <c r="AF81" s="5">
        <v>16</v>
      </c>
      <c r="AG81" s="5" t="s">
        <v>110</v>
      </c>
    </row>
    <row r="82" spans="1:33" ht="12.75">
      <c r="A82" s="1" t="s">
        <v>169</v>
      </c>
      <c r="B82" s="1" t="s">
        <v>62</v>
      </c>
      <c r="D82" s="38" t="s">
        <v>0</v>
      </c>
      <c r="E82" s="30">
        <v>899</v>
      </c>
      <c r="H82" s="4">
        <v>1060</v>
      </c>
      <c r="I82" s="22">
        <f t="shared" si="10"/>
        <v>1060</v>
      </c>
      <c r="J82" s="4">
        <v>69</v>
      </c>
      <c r="L82" s="5">
        <v>1493</v>
      </c>
      <c r="M82" s="4">
        <v>0.6021433355659745</v>
      </c>
      <c r="N82" s="5">
        <v>951</v>
      </c>
      <c r="O82" s="4">
        <f t="shared" si="12"/>
        <v>1.1146161934805467</v>
      </c>
      <c r="P82" s="5">
        <v>2806</v>
      </c>
      <c r="Q82" s="23">
        <f>(E82/L82)/(P82/10000)</f>
        <v>2.1459135266071794</v>
      </c>
      <c r="R82" s="5">
        <v>0.4</v>
      </c>
      <c r="S82" s="27">
        <v>0.8</v>
      </c>
      <c r="T82" s="5">
        <v>264</v>
      </c>
      <c r="U82" s="4">
        <f t="shared" si="17"/>
        <v>3.4053030303030303</v>
      </c>
      <c r="V82" s="5">
        <v>54</v>
      </c>
      <c r="W82" s="4">
        <f t="shared" si="18"/>
        <v>16.64814814814815</v>
      </c>
      <c r="X82" s="27">
        <v>304</v>
      </c>
      <c r="Y82" s="4">
        <f t="shared" si="19"/>
        <v>3.486842105263158</v>
      </c>
      <c r="Z82" s="27">
        <v>381</v>
      </c>
      <c r="AA82" s="5">
        <v>1992</v>
      </c>
      <c r="AC82" s="38">
        <v>0</v>
      </c>
      <c r="AD82" s="38">
        <v>0</v>
      </c>
      <c r="AE82" s="5">
        <v>33</v>
      </c>
      <c r="AF82" s="5">
        <v>23</v>
      </c>
      <c r="AG82" s="5" t="s">
        <v>170</v>
      </c>
    </row>
    <row r="83" spans="1:34" ht="12.75">
      <c r="A83" s="1" t="s">
        <v>171</v>
      </c>
      <c r="B83" s="1" t="s">
        <v>44</v>
      </c>
      <c r="C83" s="27" t="s">
        <v>588</v>
      </c>
      <c r="D83" s="38" t="s">
        <v>608</v>
      </c>
      <c r="E83" s="30">
        <v>122</v>
      </c>
      <c r="F83" s="4">
        <v>212</v>
      </c>
      <c r="H83" s="4">
        <v>246</v>
      </c>
      <c r="I83" s="22">
        <f t="shared" si="10"/>
        <v>246</v>
      </c>
      <c r="J83" s="4">
        <v>40</v>
      </c>
      <c r="K83" s="4">
        <v>49</v>
      </c>
      <c r="L83" s="5">
        <v>565</v>
      </c>
      <c r="M83" s="4">
        <v>0.215929203539823</v>
      </c>
      <c r="N83" s="5">
        <v>718</v>
      </c>
      <c r="O83" s="4">
        <f t="shared" si="12"/>
        <v>0.3426183844011142</v>
      </c>
      <c r="P83" s="5">
        <v>3120</v>
      </c>
      <c r="Q83" s="23">
        <f>(E83/L83)/(P83/10000)</f>
        <v>0.6920807805763558</v>
      </c>
      <c r="R83" s="5">
        <v>0.539</v>
      </c>
      <c r="S83" s="27">
        <v>1.28</v>
      </c>
      <c r="T83" s="5">
        <v>825</v>
      </c>
      <c r="U83" s="4">
        <f t="shared" si="17"/>
        <v>0.1478787878787879</v>
      </c>
      <c r="V83" s="5">
        <v>48</v>
      </c>
      <c r="W83" s="4">
        <f t="shared" si="18"/>
        <v>2.5416666666666665</v>
      </c>
      <c r="X83" s="27">
        <v>201</v>
      </c>
      <c r="Y83" s="4">
        <f t="shared" si="19"/>
        <v>1.2238805970149254</v>
      </c>
      <c r="Z83" s="27">
        <v>157</v>
      </c>
      <c r="AA83" s="5">
        <v>1933</v>
      </c>
      <c r="AB83" s="5">
        <v>2850</v>
      </c>
      <c r="AC83" s="5">
        <v>456</v>
      </c>
      <c r="AD83" s="5">
        <v>313</v>
      </c>
      <c r="AE83" s="5">
        <v>464</v>
      </c>
      <c r="AF83" s="5">
        <v>283</v>
      </c>
      <c r="AG83" s="5" t="s">
        <v>75</v>
      </c>
      <c r="AH83" s="1" t="s">
        <v>595</v>
      </c>
    </row>
    <row r="84" spans="1:33" ht="12.75">
      <c r="A84" s="29" t="s">
        <v>172</v>
      </c>
      <c r="B84" s="29" t="s">
        <v>56</v>
      </c>
      <c r="D84" s="38" t="s">
        <v>0</v>
      </c>
      <c r="E84" s="30"/>
      <c r="H84" s="4">
        <v>369</v>
      </c>
      <c r="I84" s="22">
        <f t="shared" si="10"/>
        <v>369</v>
      </c>
      <c r="K84" s="4">
        <v>58</v>
      </c>
      <c r="N84" s="5">
        <v>428</v>
      </c>
      <c r="O84" s="4">
        <f t="shared" si="12"/>
        <v>0.8621495327102804</v>
      </c>
      <c r="Q84" s="23"/>
      <c r="S84" s="35"/>
      <c r="U84" s="4"/>
      <c r="W84" s="4"/>
      <c r="X84" s="5">
        <v>0</v>
      </c>
      <c r="Y84" s="4" t="s">
        <v>50</v>
      </c>
      <c r="Z84" s="35"/>
      <c r="AA84" s="5">
        <v>2003</v>
      </c>
      <c r="AG84" s="5" t="s">
        <v>58</v>
      </c>
    </row>
    <row r="85" spans="1:33" ht="12.75">
      <c r="A85" s="1" t="s">
        <v>173</v>
      </c>
      <c r="B85" s="1" t="s">
        <v>142</v>
      </c>
      <c r="D85" s="38" t="s">
        <v>608</v>
      </c>
      <c r="E85" s="30">
        <v>95</v>
      </c>
      <c r="F85" s="4">
        <v>119</v>
      </c>
      <c r="G85" s="4">
        <v>121</v>
      </c>
      <c r="H85" s="4">
        <v>136</v>
      </c>
      <c r="I85" s="22">
        <f aca="true" t="shared" si="20" ref="I85:I116">MAX(F85:H85)</f>
        <v>136</v>
      </c>
      <c r="J85" s="4">
        <v>50</v>
      </c>
      <c r="K85" s="4">
        <v>46</v>
      </c>
      <c r="L85" s="5">
        <v>373</v>
      </c>
      <c r="M85" s="4">
        <v>0.2546916890080429</v>
      </c>
      <c r="N85" s="5">
        <v>387</v>
      </c>
      <c r="O85" s="4">
        <f t="shared" si="12"/>
        <v>0.35142118863049093</v>
      </c>
      <c r="P85" s="5">
        <v>2574</v>
      </c>
      <c r="Q85" s="23">
        <f>(E85/L85)/(P85/10000)</f>
        <v>0.9894782012744479</v>
      </c>
      <c r="R85" s="5">
        <v>0.652</v>
      </c>
      <c r="S85" s="27">
        <v>0.77</v>
      </c>
      <c r="T85" s="5">
        <v>121</v>
      </c>
      <c r="U85" s="4">
        <f>+E85/T85</f>
        <v>0.7851239669421488</v>
      </c>
      <c r="V85" s="5">
        <v>15</v>
      </c>
      <c r="W85" s="4">
        <f>+E85/V85</f>
        <v>6.333333333333333</v>
      </c>
      <c r="X85" s="27">
        <v>48</v>
      </c>
      <c r="Y85" s="4">
        <f>+I85/X85</f>
        <v>2.8333333333333335</v>
      </c>
      <c r="Z85" s="27">
        <v>62</v>
      </c>
      <c r="AA85" s="5">
        <v>1984</v>
      </c>
      <c r="AC85" s="5">
        <v>165</v>
      </c>
      <c r="AD85" s="5">
        <v>144</v>
      </c>
      <c r="AE85" s="5">
        <v>180</v>
      </c>
      <c r="AF85" s="5">
        <v>136</v>
      </c>
      <c r="AG85" s="5" t="s">
        <v>58</v>
      </c>
    </row>
    <row r="86" spans="1:34" ht="12.75">
      <c r="A86" s="1" t="s">
        <v>174</v>
      </c>
      <c r="B86" s="1" t="s">
        <v>44</v>
      </c>
      <c r="C86" s="27" t="s">
        <v>44</v>
      </c>
      <c r="D86" s="38" t="s">
        <v>0</v>
      </c>
      <c r="E86" s="30">
        <v>315</v>
      </c>
      <c r="F86" s="4">
        <v>482</v>
      </c>
      <c r="H86" s="4">
        <v>558</v>
      </c>
      <c r="I86" s="22">
        <f t="shared" si="20"/>
        <v>558</v>
      </c>
      <c r="J86" s="4">
        <v>60</v>
      </c>
      <c r="K86" s="4">
        <v>71</v>
      </c>
      <c r="L86" s="5">
        <v>340</v>
      </c>
      <c r="M86" s="4">
        <v>0.9264705882352942</v>
      </c>
      <c r="N86" s="5">
        <v>341</v>
      </c>
      <c r="O86" s="4">
        <f t="shared" si="12"/>
        <v>1.6363636363636365</v>
      </c>
      <c r="Q86" s="23"/>
      <c r="T86" s="5">
        <v>61</v>
      </c>
      <c r="U86" s="4">
        <f>+E86/T86</f>
        <v>5.163934426229508</v>
      </c>
      <c r="V86" s="5">
        <v>9</v>
      </c>
      <c r="W86" s="4">
        <f>+E86/V86</f>
        <v>35</v>
      </c>
      <c r="X86" s="5">
        <v>139</v>
      </c>
      <c r="Y86" s="4">
        <f>+I86/X86</f>
        <v>4.014388489208633</v>
      </c>
      <c r="AA86" s="5">
        <v>1988</v>
      </c>
      <c r="AC86" s="5">
        <v>37</v>
      </c>
      <c r="AD86" s="5">
        <v>35</v>
      </c>
      <c r="AE86" s="5">
        <v>54</v>
      </c>
      <c r="AF86" s="5">
        <v>40</v>
      </c>
      <c r="AG86" s="5" t="s">
        <v>94</v>
      </c>
      <c r="AH86" s="1" t="s">
        <v>46</v>
      </c>
    </row>
    <row r="87" spans="1:33" ht="12.75">
      <c r="A87" s="24" t="s">
        <v>175</v>
      </c>
      <c r="B87" s="24" t="s">
        <v>175</v>
      </c>
      <c r="D87" s="38" t="s">
        <v>608</v>
      </c>
      <c r="F87" s="4" t="s">
        <v>49</v>
      </c>
      <c r="I87" s="22">
        <f t="shared" si="20"/>
        <v>0</v>
      </c>
      <c r="K87" s="4" t="s">
        <v>49</v>
      </c>
      <c r="N87" s="5">
        <v>1328</v>
      </c>
      <c r="O87" s="4">
        <f t="shared" si="12"/>
        <v>0</v>
      </c>
      <c r="Q87" s="25"/>
      <c r="S87" s="26"/>
      <c r="X87" s="5">
        <v>0</v>
      </c>
      <c r="Y87" s="4" t="s">
        <v>50</v>
      </c>
      <c r="Z87" s="26"/>
      <c r="AA87" s="5">
        <v>2001</v>
      </c>
      <c r="AG87" s="5" t="s">
        <v>75</v>
      </c>
    </row>
    <row r="88" spans="1:33" ht="12.75">
      <c r="A88" s="1" t="s">
        <v>176</v>
      </c>
      <c r="B88" s="1" t="s">
        <v>56</v>
      </c>
      <c r="D88" s="38" t="s">
        <v>0</v>
      </c>
      <c r="E88" s="30">
        <v>1492</v>
      </c>
      <c r="H88" s="4">
        <v>1941</v>
      </c>
      <c r="I88" s="22">
        <f t="shared" si="20"/>
        <v>1941</v>
      </c>
      <c r="J88" s="4">
        <v>1492</v>
      </c>
      <c r="K88" s="4">
        <v>300</v>
      </c>
      <c r="L88" s="5">
        <v>1540</v>
      </c>
      <c r="M88" s="4">
        <v>0.9688311688311688</v>
      </c>
      <c r="N88" s="5">
        <v>852</v>
      </c>
      <c r="O88" s="4">
        <f aca="true" t="shared" si="21" ref="O88:O101">+I88/N88</f>
        <v>2.278169014084507</v>
      </c>
      <c r="P88" s="5">
        <v>3315</v>
      </c>
      <c r="Q88" s="23">
        <f>(E88/L88)/(P88/10000)</f>
        <v>2.9225676284499813</v>
      </c>
      <c r="R88" s="5">
        <v>0.213</v>
      </c>
      <c r="S88" s="27">
        <v>0.63</v>
      </c>
      <c r="T88" s="5">
        <v>930</v>
      </c>
      <c r="U88" s="4">
        <f>+E88/T88</f>
        <v>1.6043010752688172</v>
      </c>
      <c r="V88" s="5">
        <v>93</v>
      </c>
      <c r="W88" s="4">
        <f>+E88/V88</f>
        <v>16.043010752688172</v>
      </c>
      <c r="X88" s="27">
        <v>741</v>
      </c>
      <c r="Y88" s="4">
        <f aca="true" t="shared" si="22" ref="Y88:Y94">+I88/X88</f>
        <v>2.619433198380567</v>
      </c>
      <c r="Z88" s="36">
        <v>1170</v>
      </c>
      <c r="AA88" s="5">
        <v>1978</v>
      </c>
      <c r="AC88" s="5">
        <v>108</v>
      </c>
      <c r="AD88" s="5">
        <v>81</v>
      </c>
      <c r="AE88" s="5">
        <v>124</v>
      </c>
      <c r="AF88" s="5">
        <v>77</v>
      </c>
      <c r="AG88" s="5" t="s">
        <v>75</v>
      </c>
    </row>
    <row r="89" spans="1:33" ht="12.75">
      <c r="A89" s="1" t="s">
        <v>177</v>
      </c>
      <c r="B89" s="1" t="s">
        <v>56</v>
      </c>
      <c r="D89" s="38" t="s">
        <v>0</v>
      </c>
      <c r="E89" s="30">
        <v>448</v>
      </c>
      <c r="H89" s="4">
        <v>710</v>
      </c>
      <c r="I89" s="22">
        <f t="shared" si="20"/>
        <v>710</v>
      </c>
      <c r="J89" s="4">
        <v>155</v>
      </c>
      <c r="K89" s="4">
        <v>193</v>
      </c>
      <c r="L89" s="5">
        <v>471</v>
      </c>
      <c r="M89" s="4">
        <v>0.9511677282377919</v>
      </c>
      <c r="N89" s="5">
        <v>654</v>
      </c>
      <c r="O89" s="4">
        <f t="shared" si="21"/>
        <v>1.0856269113149848</v>
      </c>
      <c r="P89" s="5">
        <v>5040</v>
      </c>
      <c r="Q89" s="23">
        <f>(E89/L89)/(P89/10000)</f>
        <v>1.8872375560273649</v>
      </c>
      <c r="R89" s="5">
        <v>0.29</v>
      </c>
      <c r="S89" s="27">
        <v>0.93</v>
      </c>
      <c r="T89" s="5">
        <v>224</v>
      </c>
      <c r="U89" s="4">
        <f>+E89/T89</f>
        <v>2</v>
      </c>
      <c r="V89" s="5">
        <v>20</v>
      </c>
      <c r="W89" s="4">
        <f>+E89/V89</f>
        <v>22.4</v>
      </c>
      <c r="X89" s="27">
        <v>184</v>
      </c>
      <c r="Y89" s="4">
        <f t="shared" si="22"/>
        <v>3.858695652173913</v>
      </c>
      <c r="Z89" s="27">
        <v>198</v>
      </c>
      <c r="AA89" s="5">
        <v>1982</v>
      </c>
      <c r="AB89" s="5">
        <v>400</v>
      </c>
      <c r="AC89" s="5">
        <v>93</v>
      </c>
      <c r="AD89" s="5">
        <v>73</v>
      </c>
      <c r="AE89" s="5">
        <v>106</v>
      </c>
      <c r="AF89" s="5">
        <v>71</v>
      </c>
      <c r="AG89" s="5" t="s">
        <v>60</v>
      </c>
    </row>
    <row r="90" spans="1:33" ht="12.75">
      <c r="A90" s="1" t="s">
        <v>178</v>
      </c>
      <c r="B90" s="1" t="s">
        <v>62</v>
      </c>
      <c r="D90" s="38" t="s">
        <v>0</v>
      </c>
      <c r="E90" s="30">
        <v>118</v>
      </c>
      <c r="H90" s="4">
        <v>170</v>
      </c>
      <c r="I90" s="22">
        <f t="shared" si="20"/>
        <v>170</v>
      </c>
      <c r="J90" s="4">
        <v>118</v>
      </c>
      <c r="L90" s="5">
        <v>310</v>
      </c>
      <c r="M90" s="4">
        <v>0.38064516129032255</v>
      </c>
      <c r="N90" s="5">
        <v>267</v>
      </c>
      <c r="O90" s="4">
        <f t="shared" si="21"/>
        <v>0.6367041198501873</v>
      </c>
      <c r="Q90" s="23"/>
      <c r="T90" s="5">
        <v>0</v>
      </c>
      <c r="U90" s="4" t="s">
        <v>6</v>
      </c>
      <c r="V90" s="5">
        <v>0</v>
      </c>
      <c r="W90" s="4" t="s">
        <v>6</v>
      </c>
      <c r="X90" s="5">
        <v>14</v>
      </c>
      <c r="Y90" s="4">
        <f t="shared" si="22"/>
        <v>12.142857142857142</v>
      </c>
      <c r="AA90" s="5">
        <v>2000</v>
      </c>
      <c r="AC90" s="5">
        <v>4</v>
      </c>
      <c r="AD90" s="5">
        <v>4</v>
      </c>
      <c r="AE90" s="5">
        <v>2</v>
      </c>
      <c r="AF90" s="5">
        <v>2</v>
      </c>
      <c r="AG90" s="5" t="s">
        <v>94</v>
      </c>
    </row>
    <row r="91" spans="1:33" ht="12.75">
      <c r="A91" s="1" t="s">
        <v>179</v>
      </c>
      <c r="B91" s="1" t="s">
        <v>65</v>
      </c>
      <c r="D91" s="38" t="s">
        <v>0</v>
      </c>
      <c r="E91" s="30">
        <v>499</v>
      </c>
      <c r="H91" s="4">
        <v>816</v>
      </c>
      <c r="I91" s="22">
        <f t="shared" si="20"/>
        <v>816</v>
      </c>
      <c r="J91" s="4">
        <v>95</v>
      </c>
      <c r="K91" s="4">
        <v>147</v>
      </c>
      <c r="L91" s="5">
        <v>380</v>
      </c>
      <c r="M91" s="4">
        <v>1.313157894736842</v>
      </c>
      <c r="N91" s="5">
        <v>554</v>
      </c>
      <c r="O91" s="4">
        <f t="shared" si="21"/>
        <v>1.4729241877256318</v>
      </c>
      <c r="Q91" s="23"/>
      <c r="T91" s="5">
        <v>46</v>
      </c>
      <c r="U91" s="4">
        <f>+E91/T91</f>
        <v>10.847826086956522</v>
      </c>
      <c r="V91" s="5">
        <v>7</v>
      </c>
      <c r="W91" s="4">
        <f>+E91/V91</f>
        <v>71.28571428571429</v>
      </c>
      <c r="X91" s="5">
        <v>149</v>
      </c>
      <c r="Y91" s="4">
        <f t="shared" si="22"/>
        <v>5.476510067114094</v>
      </c>
      <c r="AA91" s="5">
        <v>1990</v>
      </c>
      <c r="AC91" s="5">
        <v>5</v>
      </c>
      <c r="AD91" s="5">
        <v>3</v>
      </c>
      <c r="AE91" s="5">
        <v>7</v>
      </c>
      <c r="AF91" s="5">
        <v>2</v>
      </c>
      <c r="AG91" s="5" t="s">
        <v>180</v>
      </c>
    </row>
    <row r="92" spans="1:34" ht="12.75">
      <c r="A92" s="1" t="s">
        <v>181</v>
      </c>
      <c r="B92" s="1" t="s">
        <v>44</v>
      </c>
      <c r="C92" s="27" t="s">
        <v>588</v>
      </c>
      <c r="D92" s="38" t="s">
        <v>608</v>
      </c>
      <c r="E92" s="30">
        <v>329</v>
      </c>
      <c r="F92" s="4">
        <v>335</v>
      </c>
      <c r="H92" s="4">
        <v>411</v>
      </c>
      <c r="I92" s="22">
        <f t="shared" si="20"/>
        <v>411</v>
      </c>
      <c r="J92" s="4">
        <v>63</v>
      </c>
      <c r="K92" s="4">
        <v>75</v>
      </c>
      <c r="L92" s="5">
        <v>805</v>
      </c>
      <c r="M92" s="4">
        <v>0.40869565217391307</v>
      </c>
      <c r="N92" s="5">
        <v>751</v>
      </c>
      <c r="O92" s="4">
        <f t="shared" si="21"/>
        <v>0.5472703062583223</v>
      </c>
      <c r="Q92" s="23"/>
      <c r="S92" s="27">
        <v>1.92</v>
      </c>
      <c r="T92" s="5">
        <v>46</v>
      </c>
      <c r="U92" s="4">
        <f>+E92/T92</f>
        <v>7.1521739130434785</v>
      </c>
      <c r="V92" s="5">
        <v>46</v>
      </c>
      <c r="W92" s="4">
        <f>+E92/V92</f>
        <v>7.1521739130434785</v>
      </c>
      <c r="X92" s="27">
        <v>276</v>
      </c>
      <c r="Y92" s="4">
        <f t="shared" si="22"/>
        <v>1.4891304347826086</v>
      </c>
      <c r="Z92" s="27">
        <v>144</v>
      </c>
      <c r="AA92" s="5">
        <v>1999</v>
      </c>
      <c r="AC92" s="5">
        <v>24</v>
      </c>
      <c r="AD92" s="5">
        <v>22</v>
      </c>
      <c r="AE92" s="5">
        <v>29</v>
      </c>
      <c r="AF92" s="5">
        <v>21</v>
      </c>
      <c r="AG92" s="5" t="s">
        <v>110</v>
      </c>
      <c r="AH92" s="1" t="s">
        <v>46</v>
      </c>
    </row>
    <row r="93" spans="1:33" ht="12.75">
      <c r="A93" s="1" t="s">
        <v>182</v>
      </c>
      <c r="B93" s="1" t="s">
        <v>65</v>
      </c>
      <c r="D93" s="38" t="s">
        <v>0</v>
      </c>
      <c r="E93" s="30">
        <v>224</v>
      </c>
      <c r="H93" s="4">
        <v>355</v>
      </c>
      <c r="I93" s="22">
        <f t="shared" si="20"/>
        <v>355</v>
      </c>
      <c r="J93" s="4">
        <v>74</v>
      </c>
      <c r="K93" s="4">
        <v>105</v>
      </c>
      <c r="L93" s="5">
        <v>640</v>
      </c>
      <c r="M93" s="4">
        <v>0.35</v>
      </c>
      <c r="N93" s="5">
        <v>644</v>
      </c>
      <c r="O93" s="4">
        <f t="shared" si="21"/>
        <v>0.5512422360248447</v>
      </c>
      <c r="P93" s="5">
        <v>2970</v>
      </c>
      <c r="Q93" s="23">
        <f>(E93/L93)/(P93/10000)</f>
        <v>1.1784511784511784</v>
      </c>
      <c r="R93" s="5">
        <v>0.213</v>
      </c>
      <c r="S93" s="27">
        <v>1.68</v>
      </c>
      <c r="T93" s="5">
        <v>488</v>
      </c>
      <c r="U93" s="4">
        <f>+E93/T93</f>
        <v>0.45901639344262296</v>
      </c>
      <c r="V93" s="5">
        <v>52</v>
      </c>
      <c r="W93" s="4">
        <f>+E93/V93</f>
        <v>4.3076923076923075</v>
      </c>
      <c r="X93" s="27">
        <v>227</v>
      </c>
      <c r="Y93" s="4">
        <f t="shared" si="22"/>
        <v>1.5638766519823788</v>
      </c>
      <c r="Z93" s="27">
        <v>135</v>
      </c>
      <c r="AA93" s="5">
        <v>1971</v>
      </c>
      <c r="AC93" s="5">
        <v>132</v>
      </c>
      <c r="AD93" s="5">
        <v>97</v>
      </c>
      <c r="AE93" s="5">
        <v>142</v>
      </c>
      <c r="AF93" s="5">
        <v>100</v>
      </c>
      <c r="AG93" s="5" t="s">
        <v>75</v>
      </c>
    </row>
    <row r="94" spans="1:33" ht="12.75">
      <c r="A94" s="1" t="s">
        <v>183</v>
      </c>
      <c r="B94" s="1" t="s">
        <v>65</v>
      </c>
      <c r="D94" s="38" t="s">
        <v>0</v>
      </c>
      <c r="E94" s="30">
        <v>519</v>
      </c>
      <c r="H94" s="4">
        <v>737</v>
      </c>
      <c r="I94" s="22">
        <f t="shared" si="20"/>
        <v>737</v>
      </c>
      <c r="J94" s="4">
        <v>148</v>
      </c>
      <c r="K94" s="4">
        <v>209</v>
      </c>
      <c r="L94" s="5">
        <v>350</v>
      </c>
      <c r="M94" s="4">
        <v>1.4828571428571429</v>
      </c>
      <c r="N94" s="5">
        <v>318</v>
      </c>
      <c r="O94" s="4">
        <f t="shared" si="21"/>
        <v>2.3176100628930816</v>
      </c>
      <c r="Q94" s="23"/>
      <c r="T94" s="5">
        <v>0</v>
      </c>
      <c r="U94" s="34"/>
      <c r="V94" s="5">
        <v>0</v>
      </c>
      <c r="W94" s="4"/>
      <c r="X94" s="5">
        <v>50</v>
      </c>
      <c r="Y94" s="4">
        <f t="shared" si="22"/>
        <v>14.74</v>
      </c>
      <c r="AA94" s="5">
        <v>1993</v>
      </c>
      <c r="AC94" s="5">
        <v>4</v>
      </c>
      <c r="AD94" s="5">
        <v>4</v>
      </c>
      <c r="AE94" s="5">
        <v>4</v>
      </c>
      <c r="AF94" s="5">
        <v>2</v>
      </c>
      <c r="AG94" s="5" t="s">
        <v>60</v>
      </c>
    </row>
    <row r="95" spans="1:33" ht="12.75">
      <c r="A95" s="24" t="s">
        <v>184</v>
      </c>
      <c r="B95" s="24" t="s">
        <v>185</v>
      </c>
      <c r="D95" s="38" t="s">
        <v>608</v>
      </c>
      <c r="F95" s="4" t="s">
        <v>49</v>
      </c>
      <c r="I95" s="22">
        <f t="shared" si="20"/>
        <v>0</v>
      </c>
      <c r="K95" s="4" t="s">
        <v>49</v>
      </c>
      <c r="N95" s="5">
        <v>22</v>
      </c>
      <c r="O95" s="4">
        <f t="shared" si="21"/>
        <v>0</v>
      </c>
      <c r="S95" s="26"/>
      <c r="X95" s="5">
        <v>0</v>
      </c>
      <c r="Y95" s="4" t="s">
        <v>50</v>
      </c>
      <c r="Z95" s="26"/>
      <c r="AA95" s="5">
        <v>2000</v>
      </c>
      <c r="AG95" s="5" t="s">
        <v>60</v>
      </c>
    </row>
    <row r="96" spans="1:34" ht="12.75">
      <c r="A96" s="1" t="s">
        <v>186</v>
      </c>
      <c r="B96" s="1" t="s">
        <v>112</v>
      </c>
      <c r="D96" s="38" t="s">
        <v>0</v>
      </c>
      <c r="E96" s="30">
        <v>838</v>
      </c>
      <c r="H96" s="4">
        <v>1150</v>
      </c>
      <c r="I96" s="22">
        <f t="shared" si="20"/>
        <v>1150</v>
      </c>
      <c r="J96" s="4">
        <v>119</v>
      </c>
      <c r="K96" s="4">
        <v>140</v>
      </c>
      <c r="L96" s="5">
        <v>550</v>
      </c>
      <c r="M96" s="4">
        <v>1.5236363636363637</v>
      </c>
      <c r="N96" s="5">
        <v>475</v>
      </c>
      <c r="O96" s="4">
        <f t="shared" si="21"/>
        <v>2.4210526315789473</v>
      </c>
      <c r="P96" s="5">
        <v>2665</v>
      </c>
      <c r="Q96" s="23">
        <f aca="true" t="shared" si="23" ref="Q96:Q101">(E96/L96)/(P96/10000)</f>
        <v>5.717209619648644</v>
      </c>
      <c r="R96" s="5">
        <v>0.026</v>
      </c>
      <c r="T96" s="5">
        <v>4</v>
      </c>
      <c r="U96" s="4">
        <f aca="true" t="shared" si="24" ref="U96:U101">+E96/T96</f>
        <v>209.5</v>
      </c>
      <c r="V96" s="5">
        <v>1</v>
      </c>
      <c r="W96" s="4">
        <f aca="true" t="shared" si="25" ref="W96:W101">+E96/V96</f>
        <v>838</v>
      </c>
      <c r="X96" s="5">
        <v>0</v>
      </c>
      <c r="Y96" s="4" t="s">
        <v>50</v>
      </c>
      <c r="AA96" s="5">
        <v>1997</v>
      </c>
      <c r="AC96" s="38">
        <v>142</v>
      </c>
      <c r="AD96" s="38">
        <v>45</v>
      </c>
      <c r="AE96" s="5">
        <v>73</v>
      </c>
      <c r="AF96" s="5">
        <v>32</v>
      </c>
      <c r="AG96" s="5" t="s">
        <v>110</v>
      </c>
      <c r="AH96" s="1" t="s">
        <v>187</v>
      </c>
    </row>
    <row r="97" spans="1:33" ht="12.75">
      <c r="A97" s="1" t="s">
        <v>188</v>
      </c>
      <c r="B97" s="1" t="s">
        <v>80</v>
      </c>
      <c r="D97" s="38" t="s">
        <v>0</v>
      </c>
      <c r="E97" s="30">
        <v>267</v>
      </c>
      <c r="F97" s="4">
        <v>379</v>
      </c>
      <c r="G97" s="4">
        <v>379</v>
      </c>
      <c r="H97" s="4">
        <f>G97*1.2</f>
        <v>454.8</v>
      </c>
      <c r="I97" s="22">
        <f t="shared" si="20"/>
        <v>454.8</v>
      </c>
      <c r="J97" s="4">
        <v>267</v>
      </c>
      <c r="K97" s="4">
        <v>75</v>
      </c>
      <c r="L97" s="5">
        <v>374</v>
      </c>
      <c r="M97" s="4">
        <v>0.713903743315508</v>
      </c>
      <c r="N97" s="5">
        <v>406</v>
      </c>
      <c r="O97" s="4">
        <f t="shared" si="21"/>
        <v>1.1201970443349754</v>
      </c>
      <c r="P97" s="5">
        <v>2516</v>
      </c>
      <c r="Q97" s="23">
        <f t="shared" si="23"/>
        <v>2.8374552596005884</v>
      </c>
      <c r="T97" s="5">
        <v>20</v>
      </c>
      <c r="U97" s="4">
        <f t="shared" si="24"/>
        <v>13.35</v>
      </c>
      <c r="V97" s="5">
        <v>8</v>
      </c>
      <c r="W97" s="4">
        <f t="shared" si="25"/>
        <v>33.375</v>
      </c>
      <c r="X97" s="5">
        <v>62</v>
      </c>
      <c r="Y97" s="4">
        <f aca="true" t="shared" si="26" ref="Y97:Y127">+I97/X97</f>
        <v>7.335483870967742</v>
      </c>
      <c r="AA97" s="5">
        <v>1973</v>
      </c>
      <c r="AC97" s="5">
        <v>9</v>
      </c>
      <c r="AD97" s="5">
        <v>7</v>
      </c>
      <c r="AE97" s="5">
        <v>9</v>
      </c>
      <c r="AF97" s="5">
        <v>7</v>
      </c>
      <c r="AG97" s="5" t="s">
        <v>75</v>
      </c>
    </row>
    <row r="98" spans="1:33" ht="12.75">
      <c r="A98" s="1" t="s">
        <v>189</v>
      </c>
      <c r="B98" s="1" t="s">
        <v>62</v>
      </c>
      <c r="D98" s="38" t="s">
        <v>0</v>
      </c>
      <c r="E98" s="30">
        <v>464</v>
      </c>
      <c r="H98" s="4">
        <v>696</v>
      </c>
      <c r="I98" s="22">
        <f t="shared" si="20"/>
        <v>696</v>
      </c>
      <c r="J98" s="4">
        <v>464</v>
      </c>
      <c r="L98" s="5">
        <v>719</v>
      </c>
      <c r="M98" s="4">
        <v>0.6453407510431154</v>
      </c>
      <c r="N98" s="5">
        <v>865</v>
      </c>
      <c r="O98" s="4">
        <f t="shared" si="21"/>
        <v>0.8046242774566474</v>
      </c>
      <c r="P98" s="5">
        <v>3366</v>
      </c>
      <c r="Q98" s="23">
        <f t="shared" si="23"/>
        <v>1.9172333661411627</v>
      </c>
      <c r="T98" s="5">
        <v>82</v>
      </c>
      <c r="U98" s="4">
        <f t="shared" si="24"/>
        <v>5.658536585365853</v>
      </c>
      <c r="V98" s="5">
        <v>13</v>
      </c>
      <c r="W98" s="4">
        <f t="shared" si="25"/>
        <v>35.69230769230769</v>
      </c>
      <c r="X98" s="5">
        <v>167</v>
      </c>
      <c r="Y98" s="4">
        <f t="shared" si="26"/>
        <v>4.167664670658683</v>
      </c>
      <c r="AA98" s="5">
        <v>1976</v>
      </c>
      <c r="AB98" s="5">
        <v>400</v>
      </c>
      <c r="AC98" s="5">
        <v>40</v>
      </c>
      <c r="AD98" s="5">
        <v>24</v>
      </c>
      <c r="AE98" s="5">
        <v>48</v>
      </c>
      <c r="AF98" s="5">
        <v>25</v>
      </c>
      <c r="AG98" s="5" t="s">
        <v>75</v>
      </c>
    </row>
    <row r="99" spans="1:33" ht="12.75">
      <c r="A99" s="1" t="s">
        <v>190</v>
      </c>
      <c r="B99" s="1" t="s">
        <v>56</v>
      </c>
      <c r="D99" s="38" t="s">
        <v>0</v>
      </c>
      <c r="E99" s="30">
        <v>565</v>
      </c>
      <c r="H99" s="4">
        <v>892</v>
      </c>
      <c r="I99" s="22">
        <f t="shared" si="20"/>
        <v>892</v>
      </c>
      <c r="J99" s="4">
        <v>95</v>
      </c>
      <c r="K99" s="4">
        <v>95</v>
      </c>
      <c r="L99" s="5">
        <v>495</v>
      </c>
      <c r="M99" s="4">
        <v>1.1414141414141414</v>
      </c>
      <c r="N99" s="5">
        <v>769</v>
      </c>
      <c r="O99" s="4">
        <f t="shared" si="21"/>
        <v>1.1599479843953187</v>
      </c>
      <c r="P99" s="5">
        <v>3038</v>
      </c>
      <c r="Q99" s="23">
        <f t="shared" si="23"/>
        <v>3.7571235727917753</v>
      </c>
      <c r="R99" s="5">
        <v>0.277</v>
      </c>
      <c r="S99" s="27">
        <v>1.1</v>
      </c>
      <c r="T99" s="5">
        <v>143</v>
      </c>
      <c r="U99" s="4">
        <f t="shared" si="24"/>
        <v>3.9510489510489513</v>
      </c>
      <c r="V99" s="5">
        <v>13</v>
      </c>
      <c r="W99" s="4">
        <f t="shared" si="25"/>
        <v>43.46153846153846</v>
      </c>
      <c r="X99" s="27">
        <v>196</v>
      </c>
      <c r="Y99" s="4">
        <f t="shared" si="26"/>
        <v>4.551020408163265</v>
      </c>
      <c r="Z99" s="27">
        <v>178</v>
      </c>
      <c r="AA99" s="5">
        <v>1978</v>
      </c>
      <c r="AC99" s="5">
        <v>73</v>
      </c>
      <c r="AD99" s="5">
        <v>52</v>
      </c>
      <c r="AE99" s="5">
        <v>79</v>
      </c>
      <c r="AF99" s="5">
        <v>47</v>
      </c>
      <c r="AG99" s="5" t="s">
        <v>70</v>
      </c>
    </row>
    <row r="100" spans="1:33" ht="12.75">
      <c r="A100" s="1" t="s">
        <v>191</v>
      </c>
      <c r="B100" s="1" t="s">
        <v>142</v>
      </c>
      <c r="D100" s="38" t="s">
        <v>608</v>
      </c>
      <c r="E100" s="30">
        <v>90</v>
      </c>
      <c r="F100" s="4">
        <v>210</v>
      </c>
      <c r="G100" s="4">
        <v>223</v>
      </c>
      <c r="H100" s="4">
        <v>246</v>
      </c>
      <c r="I100" s="22">
        <f t="shared" si="20"/>
        <v>246</v>
      </c>
      <c r="J100" s="4">
        <v>40</v>
      </c>
      <c r="K100" s="4">
        <v>69</v>
      </c>
      <c r="L100" s="5">
        <v>602</v>
      </c>
      <c r="M100" s="4">
        <v>0.14950166112956811</v>
      </c>
      <c r="N100" s="5">
        <v>677</v>
      </c>
      <c r="O100" s="4">
        <f t="shared" si="21"/>
        <v>0.36336779911373707</v>
      </c>
      <c r="P100" s="5">
        <v>3185</v>
      </c>
      <c r="Q100" s="23">
        <f t="shared" si="23"/>
        <v>0.4693929705794917</v>
      </c>
      <c r="T100" s="5">
        <v>24</v>
      </c>
      <c r="U100" s="4">
        <f t="shared" si="24"/>
        <v>3.75</v>
      </c>
      <c r="V100" s="5">
        <v>8</v>
      </c>
      <c r="W100" s="4">
        <f t="shared" si="25"/>
        <v>11.25</v>
      </c>
      <c r="X100" s="5">
        <v>228</v>
      </c>
      <c r="Y100" s="4">
        <f t="shared" si="26"/>
        <v>1.0789473684210527</v>
      </c>
      <c r="AA100" s="5">
        <v>1995</v>
      </c>
      <c r="AC100" s="5">
        <v>15</v>
      </c>
      <c r="AD100" s="5">
        <v>14</v>
      </c>
      <c r="AE100" s="5">
        <v>24</v>
      </c>
      <c r="AF100" s="5">
        <v>19</v>
      </c>
      <c r="AG100" s="5" t="s">
        <v>45</v>
      </c>
    </row>
    <row r="101" spans="1:34" ht="12.75">
      <c r="A101" s="1" t="s">
        <v>192</v>
      </c>
      <c r="B101" s="1" t="s">
        <v>80</v>
      </c>
      <c r="D101" s="38" t="s">
        <v>0</v>
      </c>
      <c r="E101" s="30">
        <v>717</v>
      </c>
      <c r="F101" s="4">
        <v>1108</v>
      </c>
      <c r="G101" s="4">
        <v>1108</v>
      </c>
      <c r="H101" s="4">
        <f>G101*1.2</f>
        <v>1329.6</v>
      </c>
      <c r="I101" s="22">
        <f t="shared" si="20"/>
        <v>1329.6</v>
      </c>
      <c r="J101" s="4">
        <v>404</v>
      </c>
      <c r="K101" s="4">
        <v>151</v>
      </c>
      <c r="L101" s="5">
        <v>1061</v>
      </c>
      <c r="M101" s="4">
        <v>0.6757775683317625</v>
      </c>
      <c r="N101" s="5">
        <v>1621</v>
      </c>
      <c r="O101" s="4">
        <f t="shared" si="21"/>
        <v>0.8202344231955583</v>
      </c>
      <c r="P101" s="5">
        <v>2924</v>
      </c>
      <c r="Q101" s="23">
        <f t="shared" si="23"/>
        <v>2.311140794568271</v>
      </c>
      <c r="S101" s="27">
        <v>1.1</v>
      </c>
      <c r="T101" s="5">
        <v>97</v>
      </c>
      <c r="U101" s="4">
        <f t="shared" si="24"/>
        <v>7.391752577319588</v>
      </c>
      <c r="V101" s="5">
        <v>64</v>
      </c>
      <c r="W101" s="4">
        <f t="shared" si="25"/>
        <v>11.203125</v>
      </c>
      <c r="X101" s="27">
        <v>346</v>
      </c>
      <c r="Y101" s="4">
        <f t="shared" si="26"/>
        <v>3.842774566473988</v>
      </c>
      <c r="Z101" s="27">
        <v>314</v>
      </c>
      <c r="AA101" s="5">
        <v>1992</v>
      </c>
      <c r="AC101" s="5">
        <v>14</v>
      </c>
      <c r="AD101" s="5">
        <v>14</v>
      </c>
      <c r="AE101" s="5">
        <v>22</v>
      </c>
      <c r="AF101" s="5">
        <v>14</v>
      </c>
      <c r="AG101" s="5" t="s">
        <v>70</v>
      </c>
      <c r="AH101" s="1" t="s">
        <v>193</v>
      </c>
    </row>
    <row r="102" spans="1:34" ht="12.75">
      <c r="A102" s="29" t="s">
        <v>194</v>
      </c>
      <c r="B102" s="29" t="s">
        <v>62</v>
      </c>
      <c r="D102" s="38" t="s">
        <v>0</v>
      </c>
      <c r="E102" s="30"/>
      <c r="H102" s="4">
        <v>233</v>
      </c>
      <c r="I102" s="22">
        <f t="shared" si="20"/>
        <v>233</v>
      </c>
      <c r="N102" s="5">
        <v>0</v>
      </c>
      <c r="O102" s="4" t="s">
        <v>50</v>
      </c>
      <c r="Q102" s="23"/>
      <c r="S102" s="35"/>
      <c r="U102" s="4"/>
      <c r="W102" s="4"/>
      <c r="X102" s="5">
        <v>12</v>
      </c>
      <c r="Y102" s="4">
        <f t="shared" si="26"/>
        <v>19.416666666666668</v>
      </c>
      <c r="Z102" s="35"/>
      <c r="AA102" s="5">
        <v>2005</v>
      </c>
      <c r="AG102" s="5" t="s">
        <v>70</v>
      </c>
      <c r="AH102" s="1" t="s">
        <v>195</v>
      </c>
    </row>
    <row r="103" spans="1:34" ht="12.75">
      <c r="A103" s="1" t="s">
        <v>196</v>
      </c>
      <c r="B103" s="1" t="s">
        <v>197</v>
      </c>
      <c r="D103" s="38" t="s">
        <v>0</v>
      </c>
      <c r="E103" s="21">
        <v>395</v>
      </c>
      <c r="G103" s="4">
        <v>468</v>
      </c>
      <c r="I103" s="22">
        <f t="shared" si="20"/>
        <v>468</v>
      </c>
      <c r="J103" s="4">
        <v>80</v>
      </c>
      <c r="K103" s="4">
        <v>80</v>
      </c>
      <c r="L103" s="5">
        <v>629</v>
      </c>
      <c r="M103" s="4">
        <v>0.6279809220985691</v>
      </c>
      <c r="N103" s="5">
        <v>641</v>
      </c>
      <c r="O103" s="4">
        <f aca="true" t="shared" si="27" ref="O103:O132">+I103/N103</f>
        <v>0.7301092043681747</v>
      </c>
      <c r="R103" s="5">
        <v>0.655</v>
      </c>
      <c r="T103" s="5">
        <v>100</v>
      </c>
      <c r="U103" s="4">
        <f>+E103/T103</f>
        <v>3.95</v>
      </c>
      <c r="V103" s="5">
        <v>36</v>
      </c>
      <c r="W103" s="22">
        <f>E103/V103</f>
        <v>10.972222222222221</v>
      </c>
      <c r="X103" s="5">
        <v>38</v>
      </c>
      <c r="Y103" s="4">
        <f t="shared" si="26"/>
        <v>12.31578947368421</v>
      </c>
      <c r="AA103" s="5">
        <v>1960</v>
      </c>
      <c r="AC103" s="5">
        <v>91</v>
      </c>
      <c r="AD103" s="5">
        <v>78</v>
      </c>
      <c r="AE103" s="5">
        <v>64</v>
      </c>
      <c r="AF103" s="5">
        <v>55</v>
      </c>
      <c r="AG103" s="5" t="s">
        <v>110</v>
      </c>
      <c r="AH103" s="1" t="s">
        <v>198</v>
      </c>
    </row>
    <row r="104" spans="1:33" ht="12.75">
      <c r="A104" s="1" t="s">
        <v>199</v>
      </c>
      <c r="B104" s="1" t="s">
        <v>56</v>
      </c>
      <c r="D104" s="38" t="s">
        <v>0</v>
      </c>
      <c r="E104" s="30">
        <v>1154</v>
      </c>
      <c r="H104" s="4">
        <v>1093</v>
      </c>
      <c r="I104" s="22">
        <f t="shared" si="20"/>
        <v>1093</v>
      </c>
      <c r="J104" s="4">
        <v>1154</v>
      </c>
      <c r="K104" s="4">
        <v>50</v>
      </c>
      <c r="L104" s="5">
        <v>1823</v>
      </c>
      <c r="M104" s="4">
        <v>0.6330224904004388</v>
      </c>
      <c r="N104" s="5">
        <v>1107</v>
      </c>
      <c r="O104" s="4">
        <f t="shared" si="27"/>
        <v>0.987353206865402</v>
      </c>
      <c r="P104" s="5">
        <v>2178</v>
      </c>
      <c r="Q104" s="23">
        <f>(E104/L104)/(P104/10000)</f>
        <v>2.9064393498642738</v>
      </c>
      <c r="R104" s="5">
        <v>0.806</v>
      </c>
      <c r="S104" s="27">
        <v>2.05</v>
      </c>
      <c r="T104" s="5">
        <v>1243</v>
      </c>
      <c r="U104" s="4">
        <f>+E104/T104</f>
        <v>0.9283990345937249</v>
      </c>
      <c r="V104" s="5">
        <v>174</v>
      </c>
      <c r="W104" s="4">
        <f>+E104/V104</f>
        <v>6.632183908045977</v>
      </c>
      <c r="X104" s="27">
        <v>950</v>
      </c>
      <c r="Y104" s="4">
        <f t="shared" si="26"/>
        <v>1.1505263157894736</v>
      </c>
      <c r="Z104" s="27">
        <v>464</v>
      </c>
      <c r="AA104" s="5">
        <v>1969</v>
      </c>
      <c r="AB104" s="5">
        <v>2200</v>
      </c>
      <c r="AC104" s="5">
        <v>238</v>
      </c>
      <c r="AD104" s="5">
        <v>118</v>
      </c>
      <c r="AE104" s="5">
        <v>235</v>
      </c>
      <c r="AF104" s="5">
        <v>100</v>
      </c>
      <c r="AG104" s="5" t="s">
        <v>75</v>
      </c>
    </row>
    <row r="105" spans="1:33" ht="12.75">
      <c r="A105" s="29" t="s">
        <v>200</v>
      </c>
      <c r="B105" s="29" t="s">
        <v>62</v>
      </c>
      <c r="D105" s="38" t="s">
        <v>0</v>
      </c>
      <c r="E105" s="30"/>
      <c r="H105" s="4">
        <v>340</v>
      </c>
      <c r="I105" s="22">
        <f t="shared" si="20"/>
        <v>340</v>
      </c>
      <c r="N105" s="5">
        <v>333</v>
      </c>
      <c r="O105" s="4">
        <f t="shared" si="27"/>
        <v>1.021021021021021</v>
      </c>
      <c r="Q105" s="51"/>
      <c r="S105" s="35"/>
      <c r="U105" s="4"/>
      <c r="W105" s="4"/>
      <c r="X105" s="5">
        <v>20</v>
      </c>
      <c r="Y105" s="4">
        <f t="shared" si="26"/>
        <v>17</v>
      </c>
      <c r="Z105" s="35"/>
      <c r="AA105" s="5">
        <v>2000</v>
      </c>
      <c r="AG105" s="5" t="s">
        <v>201</v>
      </c>
    </row>
    <row r="106" spans="1:33" ht="12.75">
      <c r="A106" s="1" t="s">
        <v>202</v>
      </c>
      <c r="B106" s="1" t="s">
        <v>151</v>
      </c>
      <c r="D106" s="38" t="s">
        <v>0</v>
      </c>
      <c r="E106" s="30">
        <v>243</v>
      </c>
      <c r="H106" s="4">
        <v>447</v>
      </c>
      <c r="I106" s="22">
        <f t="shared" si="20"/>
        <v>447</v>
      </c>
      <c r="J106" s="4">
        <v>61</v>
      </c>
      <c r="K106" s="4">
        <v>69</v>
      </c>
      <c r="L106" s="5">
        <v>347</v>
      </c>
      <c r="M106" s="4">
        <v>0.7002881844380403</v>
      </c>
      <c r="N106" s="5">
        <v>327</v>
      </c>
      <c r="O106" s="4">
        <f t="shared" si="27"/>
        <v>1.3669724770642202</v>
      </c>
      <c r="Q106" s="23"/>
      <c r="R106" s="5">
        <v>1.125</v>
      </c>
      <c r="S106" s="27">
        <v>1.71</v>
      </c>
      <c r="T106" s="5">
        <v>45</v>
      </c>
      <c r="U106" s="4">
        <f aca="true" t="shared" si="28" ref="U106:U111">+E106/T106</f>
        <v>5.4</v>
      </c>
      <c r="V106" s="5">
        <v>36</v>
      </c>
      <c r="W106" s="4">
        <f aca="true" t="shared" si="29" ref="W106:W111">+E106/V106</f>
        <v>6.75</v>
      </c>
      <c r="X106" s="27">
        <v>120</v>
      </c>
      <c r="Y106" s="4">
        <f t="shared" si="26"/>
        <v>3.725</v>
      </c>
      <c r="Z106" s="27">
        <v>70</v>
      </c>
      <c r="AA106" s="5">
        <v>1995</v>
      </c>
      <c r="AC106" s="5">
        <v>6</v>
      </c>
      <c r="AD106" s="5">
        <v>6</v>
      </c>
      <c r="AE106" s="5">
        <v>8</v>
      </c>
      <c r="AF106" s="5">
        <v>7</v>
      </c>
      <c r="AG106" s="5" t="s">
        <v>180</v>
      </c>
    </row>
    <row r="107" spans="1:33" ht="12.75">
      <c r="A107" s="1" t="s">
        <v>203</v>
      </c>
      <c r="B107" s="1" t="s">
        <v>80</v>
      </c>
      <c r="D107" s="38" t="s">
        <v>0</v>
      </c>
      <c r="E107" s="30">
        <v>438</v>
      </c>
      <c r="F107" s="4">
        <v>600</v>
      </c>
      <c r="G107" s="4">
        <v>600</v>
      </c>
      <c r="H107" s="4">
        <f>G107*1.2</f>
        <v>720</v>
      </c>
      <c r="I107" s="22">
        <f t="shared" si="20"/>
        <v>720</v>
      </c>
      <c r="J107" s="4">
        <v>240</v>
      </c>
      <c r="K107" s="4">
        <v>130</v>
      </c>
      <c r="L107" s="5">
        <v>537</v>
      </c>
      <c r="M107" s="4">
        <v>0.8156424581005587</v>
      </c>
      <c r="N107" s="5">
        <v>669</v>
      </c>
      <c r="O107" s="4">
        <f t="shared" si="27"/>
        <v>1.0762331838565022</v>
      </c>
      <c r="P107" s="5">
        <v>3182</v>
      </c>
      <c r="Q107" s="23">
        <f>(E107/L107)/(P107/10000)</f>
        <v>2.5633012511016933</v>
      </c>
      <c r="T107" s="5">
        <v>5</v>
      </c>
      <c r="U107" s="4">
        <f t="shared" si="28"/>
        <v>87.6</v>
      </c>
      <c r="V107" s="5">
        <v>5</v>
      </c>
      <c r="W107" s="4">
        <f t="shared" si="29"/>
        <v>87.6</v>
      </c>
      <c r="X107" s="5">
        <v>29</v>
      </c>
      <c r="Y107" s="4">
        <f t="shared" si="26"/>
        <v>24.82758620689655</v>
      </c>
      <c r="AA107" s="5">
        <v>1994</v>
      </c>
      <c r="AC107" s="5">
        <v>8</v>
      </c>
      <c r="AD107" s="5">
        <v>8</v>
      </c>
      <c r="AE107" s="5">
        <v>11</v>
      </c>
      <c r="AF107" s="5">
        <v>5</v>
      </c>
      <c r="AG107" s="5" t="s">
        <v>204</v>
      </c>
    </row>
    <row r="108" spans="1:33" ht="12.75">
      <c r="A108" s="1" t="s">
        <v>205</v>
      </c>
      <c r="B108" s="1" t="s">
        <v>56</v>
      </c>
      <c r="D108" s="38" t="s">
        <v>0</v>
      </c>
      <c r="E108" s="30">
        <v>431</v>
      </c>
      <c r="H108" s="4">
        <v>673</v>
      </c>
      <c r="I108" s="22">
        <f t="shared" si="20"/>
        <v>673</v>
      </c>
      <c r="J108" s="4">
        <v>65</v>
      </c>
      <c r="K108" s="4">
        <v>65</v>
      </c>
      <c r="L108" s="5">
        <v>775</v>
      </c>
      <c r="M108" s="4">
        <v>0.5561290322580645</v>
      </c>
      <c r="N108" s="5">
        <v>917</v>
      </c>
      <c r="O108" s="4">
        <f t="shared" si="27"/>
        <v>0.7339149400218102</v>
      </c>
      <c r="P108" s="5">
        <v>2838</v>
      </c>
      <c r="Q108" s="23">
        <f>(E108/L108)/(P108/10000)</f>
        <v>1.9595808042919822</v>
      </c>
      <c r="T108" s="5">
        <v>14</v>
      </c>
      <c r="U108" s="4">
        <f t="shared" si="28"/>
        <v>30.785714285714285</v>
      </c>
      <c r="V108" s="5">
        <v>1</v>
      </c>
      <c r="W108" s="4">
        <f t="shared" si="29"/>
        <v>431</v>
      </c>
      <c r="X108" s="5">
        <v>11</v>
      </c>
      <c r="Y108" s="4">
        <f t="shared" si="26"/>
        <v>61.18181818181818</v>
      </c>
      <c r="AA108" s="5">
        <v>1984</v>
      </c>
      <c r="AC108" s="5">
        <v>24</v>
      </c>
      <c r="AD108" s="5">
        <v>19</v>
      </c>
      <c r="AE108" s="5">
        <v>27</v>
      </c>
      <c r="AF108" s="5">
        <v>14</v>
      </c>
      <c r="AG108" s="5" t="s">
        <v>75</v>
      </c>
    </row>
    <row r="109" spans="1:33" ht="12.75">
      <c r="A109" s="1" t="s">
        <v>206</v>
      </c>
      <c r="B109" s="1" t="s">
        <v>65</v>
      </c>
      <c r="D109" s="38" t="s">
        <v>0</v>
      </c>
      <c r="E109" s="30">
        <v>325</v>
      </c>
      <c r="H109" s="4">
        <v>461</v>
      </c>
      <c r="I109" s="22">
        <f t="shared" si="20"/>
        <v>461</v>
      </c>
      <c r="J109" s="4">
        <v>62</v>
      </c>
      <c r="K109" s="4">
        <v>82</v>
      </c>
      <c r="L109" s="5">
        <v>580</v>
      </c>
      <c r="M109" s="4">
        <v>0.5603448275862069</v>
      </c>
      <c r="N109" s="5">
        <v>636</v>
      </c>
      <c r="O109" s="4">
        <f t="shared" si="27"/>
        <v>0.7248427672955975</v>
      </c>
      <c r="Q109" s="23"/>
      <c r="T109" s="5">
        <v>11</v>
      </c>
      <c r="U109" s="4">
        <f t="shared" si="28"/>
        <v>29.545454545454547</v>
      </c>
      <c r="V109" s="5">
        <v>7</v>
      </c>
      <c r="W109" s="4">
        <f t="shared" si="29"/>
        <v>46.42857142857143</v>
      </c>
      <c r="X109" s="5">
        <v>21</v>
      </c>
      <c r="Y109" s="4">
        <f t="shared" si="26"/>
        <v>21.952380952380953</v>
      </c>
      <c r="AA109" s="5">
        <v>1994</v>
      </c>
      <c r="AC109" s="5">
        <v>8</v>
      </c>
      <c r="AD109" s="5">
        <v>7</v>
      </c>
      <c r="AE109" s="5">
        <v>12</v>
      </c>
      <c r="AF109" s="5">
        <v>8</v>
      </c>
      <c r="AG109" s="5" t="s">
        <v>60</v>
      </c>
    </row>
    <row r="110" spans="1:33" ht="12.75">
      <c r="A110" s="1" t="s">
        <v>207</v>
      </c>
      <c r="B110" s="1" t="s">
        <v>99</v>
      </c>
      <c r="D110" s="38" t="s">
        <v>608</v>
      </c>
      <c r="E110" s="30">
        <v>255</v>
      </c>
      <c r="F110" s="4">
        <v>294</v>
      </c>
      <c r="G110" s="4">
        <v>310</v>
      </c>
      <c r="H110" s="4">
        <v>326</v>
      </c>
      <c r="I110" s="22">
        <f t="shared" si="20"/>
        <v>326</v>
      </c>
      <c r="J110" s="4">
        <v>77</v>
      </c>
      <c r="K110" s="4">
        <v>78</v>
      </c>
      <c r="L110" s="5">
        <v>573</v>
      </c>
      <c r="M110" s="4">
        <v>0.44502617801047123</v>
      </c>
      <c r="N110" s="5">
        <v>577</v>
      </c>
      <c r="O110" s="4">
        <f t="shared" si="27"/>
        <v>0.5649913344887348</v>
      </c>
      <c r="P110" s="5">
        <v>3228</v>
      </c>
      <c r="Q110" s="23">
        <f>(E110/L110)/(P110/10000)</f>
        <v>1.3786436741340498</v>
      </c>
      <c r="R110" s="5">
        <v>0.46</v>
      </c>
      <c r="S110" s="27">
        <v>1.24</v>
      </c>
      <c r="T110" s="5">
        <v>144</v>
      </c>
      <c r="U110" s="4">
        <f t="shared" si="28"/>
        <v>1.7708333333333333</v>
      </c>
      <c r="V110" s="5">
        <v>23</v>
      </c>
      <c r="W110" s="4">
        <f t="shared" si="29"/>
        <v>11.08695652173913</v>
      </c>
      <c r="X110" s="27">
        <v>161</v>
      </c>
      <c r="Y110" s="4">
        <f t="shared" si="26"/>
        <v>2.0248447204968945</v>
      </c>
      <c r="Z110" s="27">
        <v>130</v>
      </c>
      <c r="AA110" s="5">
        <v>1974</v>
      </c>
      <c r="AB110" s="5">
        <v>700</v>
      </c>
      <c r="AC110" s="5">
        <v>29</v>
      </c>
      <c r="AD110" s="5">
        <v>21</v>
      </c>
      <c r="AE110" s="5">
        <v>34</v>
      </c>
      <c r="AF110" s="5">
        <v>21</v>
      </c>
      <c r="AG110" s="5" t="s">
        <v>53</v>
      </c>
    </row>
    <row r="111" spans="1:33" ht="12.75">
      <c r="A111" s="1" t="s">
        <v>208</v>
      </c>
      <c r="B111" s="1" t="s">
        <v>142</v>
      </c>
      <c r="D111" s="38" t="s">
        <v>608</v>
      </c>
      <c r="E111" s="21">
        <v>107</v>
      </c>
      <c r="F111" s="4">
        <v>127</v>
      </c>
      <c r="G111" s="4">
        <v>136</v>
      </c>
      <c r="H111" s="4">
        <v>145</v>
      </c>
      <c r="I111" s="22">
        <f t="shared" si="20"/>
        <v>145</v>
      </c>
      <c r="J111" s="4">
        <v>60</v>
      </c>
      <c r="K111" s="4">
        <v>57</v>
      </c>
      <c r="L111" s="5">
        <v>373</v>
      </c>
      <c r="M111" s="4">
        <v>0.2868632707774799</v>
      </c>
      <c r="N111" s="5">
        <v>387</v>
      </c>
      <c r="O111" s="4">
        <f t="shared" si="27"/>
        <v>0.37467700258397935</v>
      </c>
      <c r="T111" s="5">
        <v>20</v>
      </c>
      <c r="U111" s="4">
        <f t="shared" si="28"/>
        <v>5.35</v>
      </c>
      <c r="V111" s="5">
        <v>15</v>
      </c>
      <c r="W111" s="4">
        <f t="shared" si="29"/>
        <v>7.133333333333334</v>
      </c>
      <c r="X111" s="5">
        <v>89</v>
      </c>
      <c r="Y111" s="4">
        <f t="shared" si="26"/>
        <v>1.6292134831460674</v>
      </c>
      <c r="AA111" s="5">
        <v>1996</v>
      </c>
      <c r="AC111" s="5">
        <v>24</v>
      </c>
      <c r="AD111" s="5">
        <v>24</v>
      </c>
      <c r="AE111" s="5">
        <v>7</v>
      </c>
      <c r="AF111" s="5">
        <v>5</v>
      </c>
      <c r="AG111" s="5" t="s">
        <v>83</v>
      </c>
    </row>
    <row r="112" spans="1:34" ht="12.75">
      <c r="A112" s="1" t="s">
        <v>209</v>
      </c>
      <c r="B112" s="1" t="s">
        <v>80</v>
      </c>
      <c r="D112" s="38" t="s">
        <v>0</v>
      </c>
      <c r="E112" s="30">
        <v>231</v>
      </c>
      <c r="F112" s="4">
        <v>295</v>
      </c>
      <c r="G112" s="4">
        <v>295</v>
      </c>
      <c r="H112" s="4">
        <f>G112*1.2</f>
        <v>354</v>
      </c>
      <c r="I112" s="22">
        <f t="shared" si="20"/>
        <v>354</v>
      </c>
      <c r="K112" s="4">
        <v>46</v>
      </c>
      <c r="L112" s="5">
        <v>259</v>
      </c>
      <c r="M112" s="4">
        <v>0.8918918918918919</v>
      </c>
      <c r="N112" s="5">
        <v>341</v>
      </c>
      <c r="O112" s="4">
        <f t="shared" si="27"/>
        <v>1.0381231671554252</v>
      </c>
      <c r="P112" s="5">
        <v>3344</v>
      </c>
      <c r="Q112" s="23">
        <f>(E112/L112)/(P112/10000)</f>
        <v>2.667140825035562</v>
      </c>
      <c r="T112" s="5">
        <v>0</v>
      </c>
      <c r="U112" s="34"/>
      <c r="V112" s="5">
        <v>0</v>
      </c>
      <c r="X112" s="5">
        <v>153</v>
      </c>
      <c r="Y112" s="4">
        <f t="shared" si="26"/>
        <v>2.3137254901960786</v>
      </c>
      <c r="AA112" s="5">
        <v>1997</v>
      </c>
      <c r="AC112" s="5">
        <v>19</v>
      </c>
      <c r="AD112" s="5">
        <v>19</v>
      </c>
      <c r="AE112" s="5">
        <v>11</v>
      </c>
      <c r="AF112" s="5">
        <v>7</v>
      </c>
      <c r="AG112" s="5" t="s">
        <v>60</v>
      </c>
      <c r="AH112" s="1" t="s">
        <v>210</v>
      </c>
    </row>
    <row r="113" spans="1:33" ht="12.75">
      <c r="A113" s="1" t="s">
        <v>211</v>
      </c>
      <c r="B113" s="1" t="s">
        <v>56</v>
      </c>
      <c r="D113" s="38" t="s">
        <v>0</v>
      </c>
      <c r="E113" s="30">
        <v>265</v>
      </c>
      <c r="H113" s="4">
        <v>439</v>
      </c>
      <c r="I113" s="22">
        <f t="shared" si="20"/>
        <v>439</v>
      </c>
      <c r="J113" s="4">
        <v>265</v>
      </c>
      <c r="K113" s="4">
        <v>219</v>
      </c>
      <c r="L113" s="5">
        <v>447</v>
      </c>
      <c r="M113" s="4">
        <v>0.5928411633109619</v>
      </c>
      <c r="N113" s="5">
        <v>462</v>
      </c>
      <c r="O113" s="4">
        <f t="shared" si="27"/>
        <v>0.9502164502164502</v>
      </c>
      <c r="P113" s="5">
        <v>2904</v>
      </c>
      <c r="Q113" s="23">
        <f>(E113/L113)/(P113/10000)</f>
        <v>2.041464060988161</v>
      </c>
      <c r="R113" s="5">
        <v>0.452</v>
      </c>
      <c r="S113" s="27">
        <v>1.11</v>
      </c>
      <c r="T113" s="5">
        <v>261</v>
      </c>
      <c r="U113" s="4">
        <f>+E113/T113</f>
        <v>1.0153256704980842</v>
      </c>
      <c r="V113" s="5">
        <v>19</v>
      </c>
      <c r="W113" s="4">
        <f>+E113/V113</f>
        <v>13.947368421052632</v>
      </c>
      <c r="X113" s="27">
        <v>97</v>
      </c>
      <c r="Y113" s="4">
        <f t="shared" si="26"/>
        <v>4.525773195876289</v>
      </c>
      <c r="Z113" s="27">
        <v>87</v>
      </c>
      <c r="AA113" s="5">
        <v>1963</v>
      </c>
      <c r="AB113" s="5">
        <v>1000</v>
      </c>
      <c r="AC113" s="5">
        <v>496</v>
      </c>
      <c r="AD113" s="5">
        <v>199</v>
      </c>
      <c r="AE113" s="5">
        <v>315</v>
      </c>
      <c r="AF113" s="5">
        <v>165</v>
      </c>
      <c r="AG113" s="5" t="s">
        <v>83</v>
      </c>
    </row>
    <row r="114" spans="1:34" ht="12.75">
      <c r="A114" s="1" t="s">
        <v>212</v>
      </c>
      <c r="B114" s="1" t="s">
        <v>65</v>
      </c>
      <c r="D114" s="38" t="s">
        <v>0</v>
      </c>
      <c r="E114" s="30">
        <v>165</v>
      </c>
      <c r="H114" s="4">
        <v>214</v>
      </c>
      <c r="I114" s="22">
        <f t="shared" si="20"/>
        <v>214</v>
      </c>
      <c r="J114" s="4">
        <v>58</v>
      </c>
      <c r="K114" s="4">
        <v>60</v>
      </c>
      <c r="L114" s="5">
        <v>525</v>
      </c>
      <c r="M114" s="4">
        <v>0.3142857142857143</v>
      </c>
      <c r="N114" s="5">
        <v>342</v>
      </c>
      <c r="O114" s="4">
        <f t="shared" si="27"/>
        <v>0.6257309941520468</v>
      </c>
      <c r="Q114" s="23"/>
      <c r="T114" s="5">
        <v>26</v>
      </c>
      <c r="U114" s="4">
        <f>+E114/T114</f>
        <v>6.346153846153846</v>
      </c>
      <c r="V114" s="5">
        <v>12</v>
      </c>
      <c r="W114" s="4">
        <f>+E114/V114</f>
        <v>13.75</v>
      </c>
      <c r="X114" s="5">
        <v>184</v>
      </c>
      <c r="Y114" s="4">
        <f t="shared" si="26"/>
        <v>1.1630434782608696</v>
      </c>
      <c r="AA114" s="5">
        <v>1995</v>
      </c>
      <c r="AC114" s="5">
        <v>40</v>
      </c>
      <c r="AD114" s="5">
        <v>40</v>
      </c>
      <c r="AE114" s="5">
        <v>79</v>
      </c>
      <c r="AF114" s="5">
        <v>71</v>
      </c>
      <c r="AG114" s="5" t="s">
        <v>60</v>
      </c>
      <c r="AH114" s="1" t="s">
        <v>213</v>
      </c>
    </row>
    <row r="115" spans="1:33" ht="12.75">
      <c r="A115" s="1" t="s">
        <v>214</v>
      </c>
      <c r="B115" s="1" t="s">
        <v>62</v>
      </c>
      <c r="D115" s="38" t="s">
        <v>0</v>
      </c>
      <c r="E115" s="21">
        <v>274</v>
      </c>
      <c r="H115" s="4">
        <v>420</v>
      </c>
      <c r="I115" s="22">
        <f t="shared" si="20"/>
        <v>420</v>
      </c>
      <c r="J115" s="4">
        <v>50</v>
      </c>
      <c r="L115" s="5">
        <v>492</v>
      </c>
      <c r="M115" s="4">
        <v>0.556910569105691</v>
      </c>
      <c r="N115" s="5">
        <v>553</v>
      </c>
      <c r="O115" s="4">
        <f t="shared" si="27"/>
        <v>0.759493670886076</v>
      </c>
      <c r="P115" s="5">
        <v>3060</v>
      </c>
      <c r="Q115" s="23">
        <f>(E115/L115)/(P115/10000)</f>
        <v>1.8199691800839577</v>
      </c>
      <c r="T115" s="5">
        <v>69</v>
      </c>
      <c r="U115" s="4">
        <f>+E115/T115</f>
        <v>3.971014492753623</v>
      </c>
      <c r="V115" s="5">
        <v>69</v>
      </c>
      <c r="W115" s="4">
        <f>+E115/V115</f>
        <v>3.971014492753623</v>
      </c>
      <c r="X115" s="5">
        <v>554</v>
      </c>
      <c r="Y115" s="4">
        <f t="shared" si="26"/>
        <v>0.7581227436823105</v>
      </c>
      <c r="AA115" s="5">
        <v>1996</v>
      </c>
      <c r="AC115" s="5">
        <v>31</v>
      </c>
      <c r="AD115" s="5">
        <v>31</v>
      </c>
      <c r="AE115" s="5">
        <v>17</v>
      </c>
      <c r="AF115" s="5">
        <v>16</v>
      </c>
      <c r="AG115" s="5" t="s">
        <v>66</v>
      </c>
    </row>
    <row r="116" spans="1:33" ht="12.75">
      <c r="A116" s="1" t="s">
        <v>215</v>
      </c>
      <c r="B116" s="1" t="s">
        <v>216</v>
      </c>
      <c r="D116" s="38" t="s">
        <v>0</v>
      </c>
      <c r="E116" s="21">
        <v>150</v>
      </c>
      <c r="G116" s="4">
        <v>282</v>
      </c>
      <c r="I116" s="22">
        <f t="shared" si="20"/>
        <v>282</v>
      </c>
      <c r="J116" s="4">
        <v>150</v>
      </c>
      <c r="K116" s="4">
        <v>191</v>
      </c>
      <c r="L116" s="5">
        <v>600</v>
      </c>
      <c r="M116" s="4">
        <v>0.25</v>
      </c>
      <c r="N116" s="5">
        <v>559</v>
      </c>
      <c r="O116" s="4">
        <f t="shared" si="27"/>
        <v>0.5044722719141324</v>
      </c>
      <c r="P116" s="5">
        <v>2730</v>
      </c>
      <c r="Q116" s="23">
        <f>(E116/L116)/(P116/10000)</f>
        <v>0.9157509157509157</v>
      </c>
      <c r="T116" s="5">
        <v>18</v>
      </c>
      <c r="U116" s="4">
        <f>+E116/T116</f>
        <v>8.333333333333334</v>
      </c>
      <c r="V116" s="5">
        <v>12</v>
      </c>
      <c r="W116" s="22">
        <f>E116/V116</f>
        <v>12.5</v>
      </c>
      <c r="X116" s="5">
        <v>50</v>
      </c>
      <c r="Y116" s="4">
        <f t="shared" si="26"/>
        <v>5.64</v>
      </c>
      <c r="AA116" s="5">
        <v>1999</v>
      </c>
      <c r="AC116" s="5">
        <v>42</v>
      </c>
      <c r="AD116" s="5">
        <v>10</v>
      </c>
      <c r="AE116" s="38">
        <v>47</v>
      </c>
      <c r="AF116" s="38">
        <v>10</v>
      </c>
      <c r="AG116" s="5" t="s">
        <v>94</v>
      </c>
    </row>
    <row r="117" spans="1:33" ht="12.75">
      <c r="A117" s="24" t="s">
        <v>217</v>
      </c>
      <c r="B117" s="24" t="s">
        <v>218</v>
      </c>
      <c r="D117" s="38" t="s">
        <v>608</v>
      </c>
      <c r="F117" s="4" t="s">
        <v>49</v>
      </c>
      <c r="I117" s="22">
        <f aca="true" t="shared" si="30" ref="I117:I132">MAX(F117:H117)</f>
        <v>0</v>
      </c>
      <c r="K117" s="4" t="s">
        <v>49</v>
      </c>
      <c r="N117" s="5">
        <v>48</v>
      </c>
      <c r="O117" s="4">
        <f t="shared" si="27"/>
        <v>0</v>
      </c>
      <c r="S117" s="26"/>
      <c r="X117" s="5">
        <v>12</v>
      </c>
      <c r="Y117" s="4">
        <f t="shared" si="26"/>
        <v>0</v>
      </c>
      <c r="Z117" s="26"/>
      <c r="AA117" s="5">
        <v>1999</v>
      </c>
      <c r="AG117" s="5" t="s">
        <v>75</v>
      </c>
    </row>
    <row r="118" spans="1:33" ht="12.75">
      <c r="A118" s="1" t="s">
        <v>219</v>
      </c>
      <c r="B118" s="1" t="s">
        <v>220</v>
      </c>
      <c r="D118" s="38" t="s">
        <v>608</v>
      </c>
      <c r="E118" s="30">
        <v>165</v>
      </c>
      <c r="H118" s="4">
        <v>199</v>
      </c>
      <c r="I118" s="22">
        <f t="shared" si="30"/>
        <v>199</v>
      </c>
      <c r="J118" s="4">
        <v>108</v>
      </c>
      <c r="K118" s="4">
        <v>132</v>
      </c>
      <c r="L118" s="5">
        <v>477</v>
      </c>
      <c r="M118" s="4">
        <v>0.34591194968553457</v>
      </c>
      <c r="N118" s="5">
        <v>521</v>
      </c>
      <c r="O118" s="4">
        <f t="shared" si="27"/>
        <v>0.381957773512476</v>
      </c>
      <c r="Q118" s="23"/>
      <c r="T118" s="5">
        <v>60</v>
      </c>
      <c r="U118" s="4">
        <f>+E118/T118</f>
        <v>2.75</v>
      </c>
      <c r="V118" s="5">
        <v>28</v>
      </c>
      <c r="W118" s="4">
        <f>+E118/V118</f>
        <v>5.892857142857143</v>
      </c>
      <c r="X118" s="5">
        <v>144</v>
      </c>
      <c r="Y118" s="4">
        <f t="shared" si="26"/>
        <v>1.3819444444444444</v>
      </c>
      <c r="AA118" s="5">
        <v>1979</v>
      </c>
      <c r="AB118" s="5">
        <v>1400</v>
      </c>
      <c r="AC118" s="5">
        <v>25</v>
      </c>
      <c r="AD118" s="5">
        <v>17</v>
      </c>
      <c r="AE118" s="5">
        <v>25</v>
      </c>
      <c r="AF118" s="5">
        <v>15</v>
      </c>
      <c r="AG118" s="5" t="s">
        <v>94</v>
      </c>
    </row>
    <row r="119" spans="1:33" ht="12.75">
      <c r="A119" s="29" t="s">
        <v>221</v>
      </c>
      <c r="B119" s="29" t="s">
        <v>56</v>
      </c>
      <c r="D119" s="38" t="s">
        <v>0</v>
      </c>
      <c r="E119" s="30"/>
      <c r="H119" s="4">
        <v>393</v>
      </c>
      <c r="I119" s="22">
        <f t="shared" si="30"/>
        <v>393</v>
      </c>
      <c r="N119" s="5">
        <v>460</v>
      </c>
      <c r="O119" s="4">
        <f t="shared" si="27"/>
        <v>0.8543478260869565</v>
      </c>
      <c r="Q119" s="23"/>
      <c r="S119" s="35"/>
      <c r="U119" s="4"/>
      <c r="W119" s="4"/>
      <c r="X119" s="5">
        <v>77</v>
      </c>
      <c r="Y119" s="4">
        <f t="shared" si="26"/>
        <v>5.103896103896104</v>
      </c>
      <c r="Z119" s="35"/>
      <c r="AA119" s="5">
        <v>1999</v>
      </c>
      <c r="AG119" s="5" t="s">
        <v>70</v>
      </c>
    </row>
    <row r="120" spans="1:33" ht="12.75">
      <c r="A120" s="1" t="s">
        <v>222</v>
      </c>
      <c r="B120" s="1" t="s">
        <v>56</v>
      </c>
      <c r="D120" s="38" t="s">
        <v>0</v>
      </c>
      <c r="E120" s="30">
        <v>490</v>
      </c>
      <c r="H120" s="4">
        <v>665</v>
      </c>
      <c r="I120" s="22">
        <f t="shared" si="30"/>
        <v>665</v>
      </c>
      <c r="K120" s="4">
        <v>95</v>
      </c>
      <c r="L120" s="5">
        <v>1197</v>
      </c>
      <c r="M120" s="4">
        <v>0.4093567251461988</v>
      </c>
      <c r="N120" s="5">
        <v>454</v>
      </c>
      <c r="O120" s="4">
        <f t="shared" si="27"/>
        <v>1.4647577092511013</v>
      </c>
      <c r="P120" s="5">
        <v>2460</v>
      </c>
      <c r="Q120" s="23">
        <f>(E120/L120)/(P120/10000)</f>
        <v>1.6640517282365805</v>
      </c>
      <c r="R120" s="5">
        <v>0.532</v>
      </c>
      <c r="S120" s="27">
        <v>1.41</v>
      </c>
      <c r="T120" s="5">
        <v>412</v>
      </c>
      <c r="U120" s="4">
        <f>+E120/T120</f>
        <v>1.1893203883495145</v>
      </c>
      <c r="V120" s="5">
        <v>82</v>
      </c>
      <c r="W120" s="4">
        <f>+E120/V120</f>
        <v>5.975609756097561</v>
      </c>
      <c r="X120" s="27">
        <v>419</v>
      </c>
      <c r="Y120" s="4">
        <f t="shared" si="26"/>
        <v>1.5871121718377088</v>
      </c>
      <c r="Z120" s="27">
        <v>298</v>
      </c>
      <c r="AA120" s="5">
        <v>1988</v>
      </c>
      <c r="AC120" s="5">
        <v>53</v>
      </c>
      <c r="AD120" s="5">
        <v>45</v>
      </c>
      <c r="AE120" s="5">
        <v>67</v>
      </c>
      <c r="AF120" s="5">
        <v>48</v>
      </c>
      <c r="AG120" s="5" t="s">
        <v>170</v>
      </c>
    </row>
    <row r="121" spans="1:33" ht="12.75">
      <c r="A121" s="1" t="s">
        <v>223</v>
      </c>
      <c r="B121" s="1" t="s">
        <v>80</v>
      </c>
      <c r="D121" s="38" t="s">
        <v>0</v>
      </c>
      <c r="E121" s="30">
        <v>167</v>
      </c>
      <c r="F121" s="4">
        <v>306</v>
      </c>
      <c r="G121" s="4">
        <v>306</v>
      </c>
      <c r="H121" s="4">
        <f>G121*1.2</f>
        <v>367.2</v>
      </c>
      <c r="I121" s="22">
        <f t="shared" si="30"/>
        <v>367.2</v>
      </c>
      <c r="J121" s="4">
        <v>50</v>
      </c>
      <c r="K121" s="4">
        <v>59</v>
      </c>
      <c r="L121" s="5">
        <v>227</v>
      </c>
      <c r="M121" s="4">
        <v>0.73568281938326</v>
      </c>
      <c r="N121" s="5">
        <v>184</v>
      </c>
      <c r="O121" s="4">
        <f t="shared" si="27"/>
        <v>1.9956521739130435</v>
      </c>
      <c r="P121" s="5">
        <v>3432</v>
      </c>
      <c r="Q121" s="23">
        <f>(E121/L121)/(P121/10000)</f>
        <v>2.143597958575932</v>
      </c>
      <c r="R121" s="5">
        <v>0.05</v>
      </c>
      <c r="S121" s="27">
        <v>0.57</v>
      </c>
      <c r="T121" s="5">
        <v>18</v>
      </c>
      <c r="U121" s="4">
        <f>+E121/T121</f>
        <v>9.277777777777779</v>
      </c>
      <c r="V121" s="5">
        <v>1</v>
      </c>
      <c r="W121" s="4">
        <f>+E121/V121</f>
        <v>167</v>
      </c>
      <c r="X121" s="27">
        <v>30</v>
      </c>
      <c r="Y121" s="4">
        <f t="shared" si="26"/>
        <v>12.24</v>
      </c>
      <c r="Z121" s="27">
        <v>53</v>
      </c>
      <c r="AA121" s="5">
        <v>1975</v>
      </c>
      <c r="AC121" s="5">
        <v>14</v>
      </c>
      <c r="AD121" s="5">
        <v>8</v>
      </c>
      <c r="AE121" s="5">
        <v>10</v>
      </c>
      <c r="AF121" s="5">
        <v>5</v>
      </c>
      <c r="AG121" s="5" t="s">
        <v>224</v>
      </c>
    </row>
    <row r="122" spans="1:34" ht="12.75">
      <c r="A122" s="1" t="s">
        <v>225</v>
      </c>
      <c r="B122" s="1" t="s">
        <v>44</v>
      </c>
      <c r="C122" s="27" t="s">
        <v>588</v>
      </c>
      <c r="D122" s="38" t="s">
        <v>608</v>
      </c>
      <c r="E122" s="30">
        <v>148</v>
      </c>
      <c r="F122" s="4">
        <v>128</v>
      </c>
      <c r="H122" s="4">
        <v>149</v>
      </c>
      <c r="I122" s="22">
        <f t="shared" si="30"/>
        <v>149</v>
      </c>
      <c r="J122" s="4">
        <v>61</v>
      </c>
      <c r="K122" s="4">
        <v>53</v>
      </c>
      <c r="L122" s="5">
        <v>440</v>
      </c>
      <c r="M122" s="4">
        <v>0.33636363636363636</v>
      </c>
      <c r="N122" s="5">
        <v>501</v>
      </c>
      <c r="O122" s="4">
        <f t="shared" si="27"/>
        <v>0.29740518962075846</v>
      </c>
      <c r="P122" s="5">
        <v>3105</v>
      </c>
      <c r="Q122" s="23">
        <f>(E122/L122)/(P122/10000)</f>
        <v>1.0832967354706484</v>
      </c>
      <c r="T122" s="5">
        <v>0</v>
      </c>
      <c r="U122" s="34"/>
      <c r="V122" s="5" t="s">
        <v>6</v>
      </c>
      <c r="W122" s="4" t="s">
        <v>6</v>
      </c>
      <c r="X122" s="5">
        <v>51</v>
      </c>
      <c r="Y122" s="4">
        <f t="shared" si="26"/>
        <v>2.9215686274509802</v>
      </c>
      <c r="AA122" s="5">
        <v>2000</v>
      </c>
      <c r="AC122" s="5">
        <v>100</v>
      </c>
      <c r="AD122" s="5">
        <v>2</v>
      </c>
      <c r="AE122" s="5">
        <v>101</v>
      </c>
      <c r="AF122" s="5">
        <v>2</v>
      </c>
      <c r="AG122" s="5" t="s">
        <v>75</v>
      </c>
      <c r="AH122" s="1" t="s">
        <v>46</v>
      </c>
    </row>
    <row r="123" spans="1:34" ht="12.75">
      <c r="A123" s="28" t="s">
        <v>226</v>
      </c>
      <c r="B123" s="29" t="s">
        <v>65</v>
      </c>
      <c r="D123" s="38" t="s">
        <v>0</v>
      </c>
      <c r="E123" s="30"/>
      <c r="H123" s="4">
        <v>215</v>
      </c>
      <c r="I123" s="22">
        <f t="shared" si="30"/>
        <v>215</v>
      </c>
      <c r="N123" s="5">
        <v>500</v>
      </c>
      <c r="O123" s="4">
        <f t="shared" si="27"/>
        <v>0.43</v>
      </c>
      <c r="Q123" s="23"/>
      <c r="S123" s="32"/>
      <c r="U123" s="34"/>
      <c r="W123" s="4"/>
      <c r="X123" s="27">
        <v>3</v>
      </c>
      <c r="Y123" s="4">
        <f t="shared" si="26"/>
        <v>71.66666666666667</v>
      </c>
      <c r="Z123" s="32"/>
      <c r="AA123" s="5">
        <v>1973</v>
      </c>
      <c r="AG123" s="5" t="s">
        <v>45</v>
      </c>
      <c r="AH123" s="1" t="s">
        <v>227</v>
      </c>
    </row>
    <row r="124" spans="1:34" ht="12.75">
      <c r="A124" s="1" t="s">
        <v>228</v>
      </c>
      <c r="B124" s="1" t="s">
        <v>44</v>
      </c>
      <c r="C124" s="27" t="s">
        <v>44</v>
      </c>
      <c r="D124" s="38" t="s">
        <v>0</v>
      </c>
      <c r="E124" s="30">
        <v>123</v>
      </c>
      <c r="F124" s="4">
        <v>174</v>
      </c>
      <c r="H124" s="4">
        <v>201</v>
      </c>
      <c r="I124" s="22">
        <f t="shared" si="30"/>
        <v>201</v>
      </c>
      <c r="J124" s="4">
        <v>53</v>
      </c>
      <c r="K124" s="4">
        <v>65</v>
      </c>
      <c r="L124" s="5">
        <v>302</v>
      </c>
      <c r="M124" s="4">
        <v>0.40728476821192056</v>
      </c>
      <c r="N124" s="5">
        <v>511</v>
      </c>
      <c r="O124" s="4">
        <f t="shared" si="27"/>
        <v>0.3933463796477495</v>
      </c>
      <c r="P124" s="5">
        <v>2772</v>
      </c>
      <c r="Q124" s="23">
        <f>(E124/L124)/(P124/10000)</f>
        <v>1.469281270605774</v>
      </c>
      <c r="S124" s="27">
        <v>0.86</v>
      </c>
      <c r="T124" s="5">
        <v>97</v>
      </c>
      <c r="U124" s="4">
        <f>+E124/T124</f>
        <v>1.268041237113402</v>
      </c>
      <c r="V124" s="5">
        <v>28</v>
      </c>
      <c r="W124" s="4">
        <f>+E124/V124</f>
        <v>4.392857142857143</v>
      </c>
      <c r="X124" s="27">
        <v>92</v>
      </c>
      <c r="Y124" s="4">
        <f t="shared" si="26"/>
        <v>2.1847826086956523</v>
      </c>
      <c r="Z124" s="27">
        <v>107</v>
      </c>
      <c r="AA124" s="5">
        <v>1969</v>
      </c>
      <c r="AB124" s="5">
        <v>1051</v>
      </c>
      <c r="AC124" s="5">
        <v>337</v>
      </c>
      <c r="AD124" s="5">
        <v>212</v>
      </c>
      <c r="AE124" s="5">
        <v>309</v>
      </c>
      <c r="AF124" s="5">
        <v>164</v>
      </c>
      <c r="AG124" s="5" t="s">
        <v>45</v>
      </c>
      <c r="AH124" s="1" t="s">
        <v>46</v>
      </c>
    </row>
    <row r="125" spans="1:33" ht="12.75">
      <c r="A125" s="1" t="s">
        <v>229</v>
      </c>
      <c r="B125" s="1" t="s">
        <v>230</v>
      </c>
      <c r="D125" s="38" t="s">
        <v>0</v>
      </c>
      <c r="E125" s="30">
        <v>575</v>
      </c>
      <c r="G125" s="4">
        <v>995</v>
      </c>
      <c r="I125" s="22">
        <f t="shared" si="30"/>
        <v>995</v>
      </c>
      <c r="J125" s="4">
        <v>290</v>
      </c>
      <c r="K125" s="4">
        <v>500</v>
      </c>
      <c r="L125" s="5">
        <v>736</v>
      </c>
      <c r="M125" s="4">
        <v>0.78125</v>
      </c>
      <c r="N125" s="5">
        <v>1067</v>
      </c>
      <c r="O125" s="4">
        <f t="shared" si="27"/>
        <v>0.9325210871602624</v>
      </c>
      <c r="P125" s="5">
        <v>4264</v>
      </c>
      <c r="Q125" s="23">
        <f>(E125/L125)/(P125/10000)</f>
        <v>1.8321998123827392</v>
      </c>
      <c r="R125" s="5">
        <v>2.159</v>
      </c>
      <c r="S125" s="27">
        <v>3.34</v>
      </c>
      <c r="T125" s="5">
        <v>544</v>
      </c>
      <c r="U125" s="4">
        <f>+E125/T125</f>
        <v>1.056985294117647</v>
      </c>
      <c r="V125" s="5">
        <v>190</v>
      </c>
      <c r="W125" s="4">
        <f>+E125/V125</f>
        <v>3.026315789473684</v>
      </c>
      <c r="X125" s="27">
        <v>959</v>
      </c>
      <c r="Y125" s="4">
        <f t="shared" si="26"/>
        <v>1.0375391032325338</v>
      </c>
      <c r="Z125" s="27">
        <v>287</v>
      </c>
      <c r="AA125" s="5">
        <v>1992</v>
      </c>
      <c r="AC125" s="5">
        <v>31</v>
      </c>
      <c r="AD125" s="5">
        <v>29</v>
      </c>
      <c r="AE125" s="5">
        <v>67</v>
      </c>
      <c r="AF125" s="5">
        <v>49</v>
      </c>
      <c r="AG125" s="5" t="s">
        <v>201</v>
      </c>
    </row>
    <row r="126" spans="1:33" ht="12.75">
      <c r="A126" s="1" t="s">
        <v>231</v>
      </c>
      <c r="B126" s="1" t="s">
        <v>232</v>
      </c>
      <c r="D126" s="38" t="s">
        <v>608</v>
      </c>
      <c r="E126" s="30">
        <v>132</v>
      </c>
      <c r="F126" s="4">
        <v>273</v>
      </c>
      <c r="H126" s="4">
        <v>303</v>
      </c>
      <c r="I126" s="22">
        <f t="shared" si="30"/>
        <v>303</v>
      </c>
      <c r="J126" s="4">
        <v>60</v>
      </c>
      <c r="K126" s="4">
        <v>70</v>
      </c>
      <c r="L126" s="5">
        <v>767</v>
      </c>
      <c r="M126" s="4">
        <v>0.17209908735332463</v>
      </c>
      <c r="N126" s="5">
        <v>1117</v>
      </c>
      <c r="O126" s="4">
        <f t="shared" si="27"/>
        <v>0.2712623097582811</v>
      </c>
      <c r="P126" s="5">
        <v>2280</v>
      </c>
      <c r="Q126" s="23">
        <f>(E126/L126)/(P126/10000)</f>
        <v>0.7548205585672133</v>
      </c>
      <c r="R126" s="5">
        <v>0.253</v>
      </c>
      <c r="S126" s="27">
        <v>0.38</v>
      </c>
      <c r="T126" s="5">
        <v>183</v>
      </c>
      <c r="U126" s="4">
        <f>+E126/T126</f>
        <v>0.7213114754098361</v>
      </c>
      <c r="V126" s="5">
        <v>21</v>
      </c>
      <c r="W126" s="4">
        <f>+E126/V126</f>
        <v>6.285714285714286</v>
      </c>
      <c r="X126" s="27">
        <v>78</v>
      </c>
      <c r="Y126" s="4">
        <f t="shared" si="26"/>
        <v>3.8846153846153846</v>
      </c>
      <c r="Z126" s="27">
        <v>207</v>
      </c>
      <c r="AA126" s="5">
        <v>1969</v>
      </c>
      <c r="AB126" s="5">
        <v>1500</v>
      </c>
      <c r="AC126" s="5">
        <v>410</v>
      </c>
      <c r="AD126" s="5">
        <v>288</v>
      </c>
      <c r="AE126" s="5">
        <v>426</v>
      </c>
      <c r="AF126" s="5">
        <v>228</v>
      </c>
      <c r="AG126" s="5" t="s">
        <v>83</v>
      </c>
    </row>
    <row r="127" spans="1:33" ht="12.75">
      <c r="A127" s="24" t="s">
        <v>233</v>
      </c>
      <c r="B127" s="24" t="s">
        <v>234</v>
      </c>
      <c r="D127" s="38" t="s">
        <v>608</v>
      </c>
      <c r="F127" s="4" t="s">
        <v>49</v>
      </c>
      <c r="I127" s="22">
        <f t="shared" si="30"/>
        <v>0</v>
      </c>
      <c r="K127" s="4" t="s">
        <v>49</v>
      </c>
      <c r="N127" s="5">
        <v>516</v>
      </c>
      <c r="O127" s="4">
        <f t="shared" si="27"/>
        <v>0</v>
      </c>
      <c r="S127" s="26"/>
      <c r="X127" s="5">
        <v>75</v>
      </c>
      <c r="Y127" s="4">
        <f t="shared" si="26"/>
        <v>0</v>
      </c>
      <c r="Z127" s="26"/>
      <c r="AA127" s="5">
        <v>1998</v>
      </c>
      <c r="AG127" s="5" t="s">
        <v>235</v>
      </c>
    </row>
    <row r="128" spans="1:33" ht="12.75">
      <c r="A128" s="24" t="s">
        <v>236</v>
      </c>
      <c r="B128" s="24" t="s">
        <v>237</v>
      </c>
      <c r="D128" s="38" t="s">
        <v>608</v>
      </c>
      <c r="F128" s="4" t="s">
        <v>49</v>
      </c>
      <c r="I128" s="22">
        <f t="shared" si="30"/>
        <v>0</v>
      </c>
      <c r="K128" s="4" t="s">
        <v>49</v>
      </c>
      <c r="N128" s="5">
        <v>60</v>
      </c>
      <c r="O128" s="4">
        <f t="shared" si="27"/>
        <v>0</v>
      </c>
      <c r="S128" s="26"/>
      <c r="X128" s="5">
        <v>0</v>
      </c>
      <c r="Y128" s="4" t="s">
        <v>50</v>
      </c>
      <c r="Z128" s="26"/>
      <c r="AA128" s="5">
        <v>2003</v>
      </c>
      <c r="AG128" s="5" t="s">
        <v>60</v>
      </c>
    </row>
    <row r="129" spans="1:33" ht="12.75">
      <c r="A129" s="1" t="s">
        <v>238</v>
      </c>
      <c r="B129" s="1" t="s">
        <v>56</v>
      </c>
      <c r="D129" s="38" t="s">
        <v>0</v>
      </c>
      <c r="E129" s="30">
        <v>371</v>
      </c>
      <c r="H129" s="4">
        <v>484</v>
      </c>
      <c r="I129" s="22">
        <f t="shared" si="30"/>
        <v>484</v>
      </c>
      <c r="J129" s="4">
        <v>50</v>
      </c>
      <c r="K129" s="4">
        <v>55</v>
      </c>
      <c r="L129" s="5">
        <v>442</v>
      </c>
      <c r="M129" s="4">
        <v>0.8393665158371041</v>
      </c>
      <c r="N129" s="5">
        <v>560</v>
      </c>
      <c r="O129" s="4">
        <f t="shared" si="27"/>
        <v>0.8642857142857143</v>
      </c>
      <c r="P129" s="5">
        <v>2924</v>
      </c>
      <c r="Q129" s="23">
        <f>(E129/L129)/(P129/10000)</f>
        <v>2.870610519278742</v>
      </c>
      <c r="T129" s="5">
        <v>50</v>
      </c>
      <c r="U129" s="4">
        <f>+E129/T129</f>
        <v>7.42</v>
      </c>
      <c r="V129" s="5">
        <v>14</v>
      </c>
      <c r="W129" s="4">
        <f>+E129/V129</f>
        <v>26.5</v>
      </c>
      <c r="X129" s="5">
        <v>61</v>
      </c>
      <c r="Y129" s="4">
        <f>+I129/X129</f>
        <v>7.934426229508197</v>
      </c>
      <c r="AA129" s="5">
        <v>1984</v>
      </c>
      <c r="AB129" s="5">
        <v>600</v>
      </c>
      <c r="AC129" s="5">
        <v>37</v>
      </c>
      <c r="AD129" s="5">
        <v>30</v>
      </c>
      <c r="AE129" s="5">
        <v>45</v>
      </c>
      <c r="AF129" s="5">
        <v>24</v>
      </c>
      <c r="AG129" s="5" t="s">
        <v>60</v>
      </c>
    </row>
    <row r="130" spans="1:33" ht="12.75">
      <c r="A130" s="1" t="s">
        <v>239</v>
      </c>
      <c r="B130" s="1" t="s">
        <v>56</v>
      </c>
      <c r="D130" s="38" t="s">
        <v>0</v>
      </c>
      <c r="E130" s="30">
        <v>835</v>
      </c>
      <c r="H130" s="4">
        <v>1086</v>
      </c>
      <c r="I130" s="22">
        <f t="shared" si="30"/>
        <v>1086</v>
      </c>
      <c r="J130" s="4">
        <v>835</v>
      </c>
      <c r="L130" s="5">
        <v>745</v>
      </c>
      <c r="M130" s="4">
        <v>1.1208053691275168</v>
      </c>
      <c r="N130" s="5">
        <v>1200</v>
      </c>
      <c r="O130" s="4">
        <f t="shared" si="27"/>
        <v>0.905</v>
      </c>
      <c r="P130" s="5">
        <v>4263</v>
      </c>
      <c r="Q130" s="23">
        <f>(E130/L130)/(P130/10000)</f>
        <v>2.6291470071018455</v>
      </c>
      <c r="R130" s="5">
        <v>0.242</v>
      </c>
      <c r="S130" s="27">
        <v>1.13</v>
      </c>
      <c r="T130" s="5">
        <v>61</v>
      </c>
      <c r="U130" s="4">
        <f>+E130/T130</f>
        <v>13.688524590163935</v>
      </c>
      <c r="V130" s="5">
        <v>15</v>
      </c>
      <c r="W130" s="4">
        <f>+E130/V130</f>
        <v>55.666666666666664</v>
      </c>
      <c r="X130" s="27">
        <v>263</v>
      </c>
      <c r="Y130" s="4">
        <f>+I130/X130</f>
        <v>4.129277566539924</v>
      </c>
      <c r="Z130" s="27">
        <v>233</v>
      </c>
      <c r="AA130" s="5">
        <v>1982</v>
      </c>
      <c r="AC130" s="5">
        <v>29</v>
      </c>
      <c r="AD130" s="5">
        <v>15</v>
      </c>
      <c r="AE130" s="5">
        <v>40</v>
      </c>
      <c r="AF130" s="5">
        <v>17</v>
      </c>
      <c r="AG130" s="5" t="s">
        <v>224</v>
      </c>
    </row>
    <row r="131" spans="1:33" ht="12.75">
      <c r="A131" s="29" t="s">
        <v>240</v>
      </c>
      <c r="B131" s="29" t="s">
        <v>62</v>
      </c>
      <c r="D131" s="38" t="s">
        <v>0</v>
      </c>
      <c r="E131" s="30"/>
      <c r="G131" s="4">
        <v>148</v>
      </c>
      <c r="I131" s="22">
        <f t="shared" si="30"/>
        <v>148</v>
      </c>
      <c r="N131" s="5">
        <v>352</v>
      </c>
      <c r="O131" s="4">
        <f t="shared" si="27"/>
        <v>0.42045454545454547</v>
      </c>
      <c r="Q131" s="23"/>
      <c r="S131" s="35"/>
      <c r="U131" s="4"/>
      <c r="W131" s="4"/>
      <c r="X131" s="5">
        <v>24</v>
      </c>
      <c r="Y131" s="4">
        <f>+I131/X131</f>
        <v>6.166666666666667</v>
      </c>
      <c r="Z131" s="35"/>
      <c r="AA131" s="5">
        <v>1966</v>
      </c>
      <c r="AG131" s="5" t="s">
        <v>108</v>
      </c>
    </row>
    <row r="132" spans="1:34" ht="12.75">
      <c r="A132" s="28" t="s">
        <v>540</v>
      </c>
      <c r="B132" s="29" t="s">
        <v>80</v>
      </c>
      <c r="D132" s="38" t="s">
        <v>0</v>
      </c>
      <c r="E132" s="30"/>
      <c r="F132" s="4">
        <v>175</v>
      </c>
      <c r="G132" s="4">
        <v>175</v>
      </c>
      <c r="H132" s="4">
        <v>210</v>
      </c>
      <c r="I132" s="22">
        <f t="shared" si="30"/>
        <v>210</v>
      </c>
      <c r="N132" s="5">
        <v>327</v>
      </c>
      <c r="O132" s="4">
        <f t="shared" si="27"/>
        <v>0.6422018348623854</v>
      </c>
      <c r="Q132" s="23"/>
      <c r="S132" s="32"/>
      <c r="U132" s="4"/>
      <c r="W132" s="4"/>
      <c r="X132" s="27">
        <v>6</v>
      </c>
      <c r="Y132" s="4">
        <f>+I132/X132</f>
        <v>35</v>
      </c>
      <c r="Z132" s="32"/>
      <c r="AA132" s="5">
        <v>1995</v>
      </c>
      <c r="AE132" s="5">
        <v>8</v>
      </c>
      <c r="AF132" s="5">
        <v>6</v>
      </c>
      <c r="AG132" s="5" t="s">
        <v>75</v>
      </c>
      <c r="AH132" s="41"/>
    </row>
    <row r="133" spans="1:34" ht="12.75">
      <c r="A133" s="1" t="s">
        <v>613</v>
      </c>
      <c r="B133" s="29"/>
      <c r="K133" s="4">
        <v>85</v>
      </c>
      <c r="O133" s="4"/>
      <c r="S133" s="35"/>
      <c r="X133" s="31"/>
      <c r="Z133" s="35"/>
      <c r="AC133" s="5">
        <f>SUM(AC131:AC132)</f>
        <v>0</v>
      </c>
      <c r="AD133" s="5">
        <f>SUM(AD131:AD132)</f>
        <v>0</v>
      </c>
      <c r="AE133" s="5">
        <f>SUM(AE131:AE132)</f>
        <v>8</v>
      </c>
      <c r="AF133" s="5">
        <f>SUM(AF131:AF132)</f>
        <v>6</v>
      </c>
      <c r="AH133" s="41" t="s">
        <v>541</v>
      </c>
    </row>
    <row r="134" spans="1:33" ht="12.75">
      <c r="A134" s="28" t="s">
        <v>241</v>
      </c>
      <c r="B134" s="29" t="s">
        <v>65</v>
      </c>
      <c r="D134" s="38" t="s">
        <v>0</v>
      </c>
      <c r="E134" s="30"/>
      <c r="H134" s="4">
        <v>240</v>
      </c>
      <c r="I134" s="22">
        <f aca="true" t="shared" si="31" ref="I134:I165">MAX(F134:H134)</f>
        <v>240</v>
      </c>
      <c r="K134" s="4">
        <v>83</v>
      </c>
      <c r="N134" s="5">
        <v>530</v>
      </c>
      <c r="O134" s="4">
        <f aca="true" t="shared" si="32" ref="O134:O149">+I134/N134</f>
        <v>0.4528301886792453</v>
      </c>
      <c r="Q134" s="23"/>
      <c r="S134" s="32"/>
      <c r="U134" s="4"/>
      <c r="W134" s="4"/>
      <c r="X134" s="27">
        <v>42</v>
      </c>
      <c r="Y134" s="4">
        <f aca="true" t="shared" si="33" ref="Y134:Y170">+I134/X134</f>
        <v>5.714285714285714</v>
      </c>
      <c r="Z134" s="32"/>
      <c r="AA134" s="5">
        <v>1987</v>
      </c>
      <c r="AG134" s="5" t="s">
        <v>75</v>
      </c>
    </row>
    <row r="135" spans="1:34" ht="12.75">
      <c r="A135" s="1" t="s">
        <v>242</v>
      </c>
      <c r="B135" s="1" t="s">
        <v>44</v>
      </c>
      <c r="C135" s="27" t="s">
        <v>588</v>
      </c>
      <c r="D135" s="38" t="s">
        <v>608</v>
      </c>
      <c r="E135" s="30">
        <v>145</v>
      </c>
      <c r="F135" s="4">
        <v>324</v>
      </c>
      <c r="H135" s="4">
        <v>375</v>
      </c>
      <c r="I135" s="22">
        <f t="shared" si="31"/>
        <v>375</v>
      </c>
      <c r="J135" s="4">
        <v>58</v>
      </c>
      <c r="K135" s="4">
        <v>72</v>
      </c>
      <c r="L135" s="5">
        <v>969</v>
      </c>
      <c r="M135" s="4">
        <v>0.14963880288957687</v>
      </c>
      <c r="N135" s="5">
        <v>1405</v>
      </c>
      <c r="O135" s="4">
        <f t="shared" si="32"/>
        <v>0.2669039145907473</v>
      </c>
      <c r="P135" s="5">
        <v>3082</v>
      </c>
      <c r="Q135" s="23">
        <f>(E135/L135)/(P135/10000)</f>
        <v>0.48552499315242337</v>
      </c>
      <c r="R135" s="5">
        <v>0.835</v>
      </c>
      <c r="S135" s="27">
        <v>2.2</v>
      </c>
      <c r="T135" s="5">
        <v>1113</v>
      </c>
      <c r="U135" s="4">
        <f>+E135/T135</f>
        <v>0.1302785265049416</v>
      </c>
      <c r="V135" s="5">
        <v>81</v>
      </c>
      <c r="W135" s="4">
        <f>+E135/V135</f>
        <v>1.7901234567901234</v>
      </c>
      <c r="X135" s="27">
        <v>535</v>
      </c>
      <c r="Y135" s="4">
        <f t="shared" si="33"/>
        <v>0.7009345794392523</v>
      </c>
      <c r="Z135" s="27">
        <v>243</v>
      </c>
      <c r="AA135" s="5">
        <v>1960</v>
      </c>
      <c r="AB135" s="5">
        <v>2000</v>
      </c>
      <c r="AC135" s="5">
        <v>393</v>
      </c>
      <c r="AD135" s="5">
        <v>284</v>
      </c>
      <c r="AE135" s="5">
        <v>399</v>
      </c>
      <c r="AF135" s="5">
        <v>258</v>
      </c>
      <c r="AG135" s="5" t="s">
        <v>75</v>
      </c>
      <c r="AH135" s="1" t="s">
        <v>596</v>
      </c>
    </row>
    <row r="136" spans="1:34" ht="12.75">
      <c r="A136" s="1" t="s">
        <v>243</v>
      </c>
      <c r="B136" s="1" t="s">
        <v>44</v>
      </c>
      <c r="C136" s="27" t="s">
        <v>44</v>
      </c>
      <c r="D136" s="38" t="s">
        <v>0</v>
      </c>
      <c r="E136" s="30">
        <v>259</v>
      </c>
      <c r="F136" s="4">
        <v>546</v>
      </c>
      <c r="H136" s="4">
        <v>632</v>
      </c>
      <c r="I136" s="22">
        <f t="shared" si="31"/>
        <v>632</v>
      </c>
      <c r="J136" s="4">
        <v>53</v>
      </c>
      <c r="K136" s="4">
        <v>86</v>
      </c>
      <c r="L136" s="5">
        <v>410</v>
      </c>
      <c r="M136" s="4">
        <v>0.6317073170731707</v>
      </c>
      <c r="N136" s="5">
        <v>466</v>
      </c>
      <c r="O136" s="4">
        <f t="shared" si="32"/>
        <v>1.3562231759656653</v>
      </c>
      <c r="Q136" s="23"/>
      <c r="T136" s="5">
        <v>5</v>
      </c>
      <c r="U136" s="4">
        <f>+E136/T136</f>
        <v>51.8</v>
      </c>
      <c r="V136" s="5">
        <v>5</v>
      </c>
      <c r="W136" s="4">
        <f>+L136/V136</f>
        <v>82</v>
      </c>
      <c r="X136" s="5">
        <v>6</v>
      </c>
      <c r="Y136" s="4">
        <f t="shared" si="33"/>
        <v>105.33333333333333</v>
      </c>
      <c r="AA136" s="5">
        <v>1998</v>
      </c>
      <c r="AB136" s="5" t="s">
        <v>6</v>
      </c>
      <c r="AC136" s="5">
        <v>27</v>
      </c>
      <c r="AD136" s="5">
        <v>27</v>
      </c>
      <c r="AE136" s="5">
        <v>12</v>
      </c>
      <c r="AF136" s="5">
        <v>2</v>
      </c>
      <c r="AG136" s="5" t="s">
        <v>244</v>
      </c>
      <c r="AH136" s="1" t="s">
        <v>46</v>
      </c>
    </row>
    <row r="137" spans="1:33" ht="12.75">
      <c r="A137" s="1" t="s">
        <v>245</v>
      </c>
      <c r="B137" s="1" t="s">
        <v>246</v>
      </c>
      <c r="D137" s="38" t="s">
        <v>0</v>
      </c>
      <c r="E137" s="30">
        <v>190</v>
      </c>
      <c r="H137" s="4">
        <v>267</v>
      </c>
      <c r="I137" s="22">
        <f t="shared" si="31"/>
        <v>267</v>
      </c>
      <c r="J137" s="4">
        <v>75</v>
      </c>
      <c r="K137" s="4">
        <v>116</v>
      </c>
      <c r="L137" s="5">
        <v>315</v>
      </c>
      <c r="M137" s="4">
        <v>0.6031746031746031</v>
      </c>
      <c r="N137" s="5">
        <v>395</v>
      </c>
      <c r="O137" s="4">
        <f t="shared" si="32"/>
        <v>0.6759493670886076</v>
      </c>
      <c r="Q137" s="23"/>
      <c r="T137" s="5">
        <v>0</v>
      </c>
      <c r="U137" s="4" t="s">
        <v>6</v>
      </c>
      <c r="V137" s="5">
        <v>0</v>
      </c>
      <c r="W137" s="4" t="s">
        <v>6</v>
      </c>
      <c r="X137" s="5">
        <v>24</v>
      </c>
      <c r="Y137" s="4">
        <f t="shared" si="33"/>
        <v>11.125</v>
      </c>
      <c r="AA137" s="5">
        <v>1999</v>
      </c>
      <c r="AC137" s="5">
        <v>0</v>
      </c>
      <c r="AD137" s="5">
        <v>0</v>
      </c>
      <c r="AE137" s="5">
        <v>2</v>
      </c>
      <c r="AF137" s="5">
        <v>1</v>
      </c>
      <c r="AG137" s="5" t="s">
        <v>170</v>
      </c>
    </row>
    <row r="138" spans="1:33" ht="12.75">
      <c r="A138" s="1" t="s">
        <v>247</v>
      </c>
      <c r="B138" s="1" t="s">
        <v>230</v>
      </c>
      <c r="D138" s="38" t="s">
        <v>0</v>
      </c>
      <c r="E138" s="30">
        <v>375</v>
      </c>
      <c r="G138" s="4">
        <v>540</v>
      </c>
      <c r="I138" s="22">
        <f t="shared" si="31"/>
        <v>540</v>
      </c>
      <c r="J138" s="4">
        <v>265</v>
      </c>
      <c r="K138" s="4">
        <v>385</v>
      </c>
      <c r="L138" s="5">
        <v>351</v>
      </c>
      <c r="M138" s="4">
        <v>1.0683760683760684</v>
      </c>
      <c r="N138" s="5">
        <v>380</v>
      </c>
      <c r="O138" s="4">
        <f t="shared" si="32"/>
        <v>1.4210526315789473</v>
      </c>
      <c r="P138" s="5">
        <v>4025</v>
      </c>
      <c r="Q138" s="23">
        <f>(E138/L138)/(P138/10000)</f>
        <v>2.654350480437437</v>
      </c>
      <c r="T138" s="5">
        <v>40</v>
      </c>
      <c r="U138" s="4">
        <f>+E138/T138</f>
        <v>9.375</v>
      </c>
      <c r="V138" s="5">
        <v>29</v>
      </c>
      <c r="W138" s="4">
        <f>+E138/V138</f>
        <v>12.931034482758621</v>
      </c>
      <c r="X138" s="5">
        <v>92</v>
      </c>
      <c r="Y138" s="4">
        <f t="shared" si="33"/>
        <v>5.869565217391305</v>
      </c>
      <c r="AA138" s="5">
        <v>1996</v>
      </c>
      <c r="AC138" s="5">
        <v>17</v>
      </c>
      <c r="AD138" s="5">
        <v>17</v>
      </c>
      <c r="AE138" s="5">
        <v>5</v>
      </c>
      <c r="AF138" s="5">
        <v>4</v>
      </c>
      <c r="AG138" s="5" t="s">
        <v>66</v>
      </c>
    </row>
    <row r="139" spans="1:33" ht="12.75">
      <c r="A139" s="1" t="s">
        <v>248</v>
      </c>
      <c r="B139" s="1" t="s">
        <v>56</v>
      </c>
      <c r="D139" s="38" t="s">
        <v>0</v>
      </c>
      <c r="E139" s="30">
        <v>437</v>
      </c>
      <c r="H139" s="4">
        <v>569</v>
      </c>
      <c r="I139" s="22">
        <f t="shared" si="31"/>
        <v>569</v>
      </c>
      <c r="J139" s="4">
        <v>80</v>
      </c>
      <c r="L139" s="5">
        <v>464</v>
      </c>
      <c r="M139" s="4">
        <v>0.9418103448275862</v>
      </c>
      <c r="N139" s="5">
        <v>779</v>
      </c>
      <c r="O139" s="4">
        <f t="shared" si="32"/>
        <v>0.730423620025674</v>
      </c>
      <c r="P139" s="5">
        <v>4324</v>
      </c>
      <c r="Q139" s="23">
        <f>(E139/L139)/(P139/10000)</f>
        <v>2.1780997798972854</v>
      </c>
      <c r="R139" s="5">
        <v>0.284</v>
      </c>
      <c r="S139" s="27">
        <v>1.15</v>
      </c>
      <c r="T139" s="5">
        <v>249</v>
      </c>
      <c r="U139" s="4">
        <f>+E139/T139</f>
        <v>1.7550200803212852</v>
      </c>
      <c r="V139" s="5">
        <v>23</v>
      </c>
      <c r="W139" s="4">
        <f>+E139/V139</f>
        <v>19</v>
      </c>
      <c r="X139" s="27">
        <v>203</v>
      </c>
      <c r="Y139" s="4">
        <f t="shared" si="33"/>
        <v>2.8029556650246303</v>
      </c>
      <c r="Z139" s="27">
        <v>176</v>
      </c>
      <c r="AA139" s="5">
        <v>1985</v>
      </c>
      <c r="AC139" s="5">
        <v>75</v>
      </c>
      <c r="AD139" s="5">
        <v>57</v>
      </c>
      <c r="AE139" s="5">
        <v>91</v>
      </c>
      <c r="AF139" s="5">
        <v>51</v>
      </c>
      <c r="AG139" s="5" t="s">
        <v>60</v>
      </c>
    </row>
    <row r="140" spans="1:33" ht="12.75">
      <c r="A140" s="1" t="s">
        <v>249</v>
      </c>
      <c r="B140" s="1" t="s">
        <v>62</v>
      </c>
      <c r="D140" s="38" t="s">
        <v>0</v>
      </c>
      <c r="E140" s="30">
        <v>436</v>
      </c>
      <c r="H140" s="4">
        <v>590</v>
      </c>
      <c r="I140" s="22">
        <f t="shared" si="31"/>
        <v>590</v>
      </c>
      <c r="L140" s="5">
        <v>582</v>
      </c>
      <c r="M140" s="4">
        <v>0.7491408934707904</v>
      </c>
      <c r="N140" s="5">
        <v>620</v>
      </c>
      <c r="O140" s="4">
        <f t="shared" si="32"/>
        <v>0.9516129032258065</v>
      </c>
      <c r="P140" s="5">
        <v>3366</v>
      </c>
      <c r="Q140" s="23">
        <f>(E140/L140)/(P140/10000)</f>
        <v>2.2256116858906427</v>
      </c>
      <c r="R140" s="5">
        <v>0.535</v>
      </c>
      <c r="S140" s="27">
        <v>0.94</v>
      </c>
      <c r="T140" s="5">
        <v>382</v>
      </c>
      <c r="U140" s="4">
        <f>+E140/T140</f>
        <v>1.1413612565445026</v>
      </c>
      <c r="V140" s="5">
        <v>38</v>
      </c>
      <c r="W140" s="4">
        <f>+E140/V140</f>
        <v>11.473684210526315</v>
      </c>
      <c r="X140" s="27">
        <v>163</v>
      </c>
      <c r="Y140" s="4">
        <f t="shared" si="33"/>
        <v>3.6196319018404908</v>
      </c>
      <c r="Z140" s="27">
        <v>173</v>
      </c>
      <c r="AA140" s="5">
        <v>1971</v>
      </c>
      <c r="AC140" s="5">
        <v>80</v>
      </c>
      <c r="AD140" s="5">
        <v>52</v>
      </c>
      <c r="AE140" s="5">
        <v>93</v>
      </c>
      <c r="AF140" s="5">
        <v>54</v>
      </c>
      <c r="AG140" s="5" t="s">
        <v>170</v>
      </c>
    </row>
    <row r="141" spans="1:33" ht="12.75">
      <c r="A141" s="28" t="s">
        <v>250</v>
      </c>
      <c r="B141" s="29" t="s">
        <v>80</v>
      </c>
      <c r="D141" s="38" t="s">
        <v>0</v>
      </c>
      <c r="E141" s="30"/>
      <c r="F141" s="4">
        <v>319</v>
      </c>
      <c r="G141" s="4">
        <v>319</v>
      </c>
      <c r="H141" s="4">
        <v>382.8</v>
      </c>
      <c r="I141" s="22">
        <f t="shared" si="31"/>
        <v>382.8</v>
      </c>
      <c r="K141" s="4">
        <v>71</v>
      </c>
      <c r="N141" s="5">
        <v>299</v>
      </c>
      <c r="O141" s="4">
        <f t="shared" si="32"/>
        <v>1.2802675585284282</v>
      </c>
      <c r="Q141" s="23"/>
      <c r="S141" s="32"/>
      <c r="U141" s="4"/>
      <c r="W141" s="4"/>
      <c r="X141" s="27">
        <v>3</v>
      </c>
      <c r="Y141" s="4">
        <f t="shared" si="33"/>
        <v>127.60000000000001</v>
      </c>
      <c r="Z141" s="32"/>
      <c r="AA141" s="5">
        <v>2001</v>
      </c>
      <c r="AG141" s="5" t="s">
        <v>201</v>
      </c>
    </row>
    <row r="142" spans="1:33" ht="12.75">
      <c r="A142" s="1" t="s">
        <v>251</v>
      </c>
      <c r="B142" s="1" t="s">
        <v>56</v>
      </c>
      <c r="D142" s="38" t="s">
        <v>0</v>
      </c>
      <c r="E142" s="30">
        <v>799</v>
      </c>
      <c r="H142" s="4">
        <v>1169</v>
      </c>
      <c r="I142" s="22">
        <f t="shared" si="31"/>
        <v>1169</v>
      </c>
      <c r="J142" s="4">
        <v>799</v>
      </c>
      <c r="L142" s="5">
        <v>1230</v>
      </c>
      <c r="M142" s="4">
        <v>0.6495934959349593</v>
      </c>
      <c r="N142" s="5">
        <v>1646</v>
      </c>
      <c r="O142" s="4">
        <f t="shared" si="32"/>
        <v>0.7102065613608749</v>
      </c>
      <c r="P142" s="5">
        <v>3124</v>
      </c>
      <c r="Q142" s="23">
        <f>(E142/L142)/(P142/10000)</f>
        <v>2.0793645836586405</v>
      </c>
      <c r="R142" s="5">
        <v>0.528</v>
      </c>
      <c r="S142" s="27">
        <v>1.09</v>
      </c>
      <c r="T142" s="5">
        <v>313</v>
      </c>
      <c r="U142" s="4">
        <f aca="true" t="shared" si="34" ref="U142:U157">+E142/T142</f>
        <v>2.5527156549520766</v>
      </c>
      <c r="V142" s="5">
        <v>47</v>
      </c>
      <c r="W142" s="4">
        <f aca="true" t="shared" si="35" ref="W142:W156">+E142/V142</f>
        <v>17</v>
      </c>
      <c r="X142" s="27">
        <v>328</v>
      </c>
      <c r="Y142" s="4">
        <f t="shared" si="33"/>
        <v>3.5640243902439024</v>
      </c>
      <c r="Z142" s="27">
        <v>300</v>
      </c>
      <c r="AA142" s="5">
        <v>1983</v>
      </c>
      <c r="AB142" s="5">
        <v>800</v>
      </c>
      <c r="AC142" s="5">
        <v>98</v>
      </c>
      <c r="AD142" s="5">
        <v>81</v>
      </c>
      <c r="AE142" s="5">
        <v>107</v>
      </c>
      <c r="AF142" s="5">
        <v>65</v>
      </c>
      <c r="AG142" s="5" t="s">
        <v>180</v>
      </c>
    </row>
    <row r="143" spans="1:33" ht="12.75">
      <c r="A143" s="1" t="s">
        <v>252</v>
      </c>
      <c r="B143" s="1" t="s">
        <v>56</v>
      </c>
      <c r="D143" s="38" t="s">
        <v>0</v>
      </c>
      <c r="E143" s="30">
        <v>1538</v>
      </c>
      <c r="H143" s="4">
        <v>2107</v>
      </c>
      <c r="I143" s="22">
        <f t="shared" si="31"/>
        <v>2107</v>
      </c>
      <c r="J143" s="4">
        <v>140</v>
      </c>
      <c r="K143" s="4">
        <v>152</v>
      </c>
      <c r="L143" s="5">
        <v>1785</v>
      </c>
      <c r="M143" s="4">
        <v>0.861624649859944</v>
      </c>
      <c r="N143" s="5">
        <v>1367</v>
      </c>
      <c r="O143" s="4">
        <f t="shared" si="32"/>
        <v>1.5413313825896122</v>
      </c>
      <c r="Q143" s="23"/>
      <c r="S143" s="27">
        <v>0.72</v>
      </c>
      <c r="T143" s="5">
        <v>253</v>
      </c>
      <c r="U143" s="4">
        <f t="shared" si="34"/>
        <v>6.07905138339921</v>
      </c>
      <c r="V143" s="5">
        <v>127</v>
      </c>
      <c r="W143" s="4">
        <f t="shared" si="35"/>
        <v>12.11023622047244</v>
      </c>
      <c r="X143" s="27">
        <v>568</v>
      </c>
      <c r="Y143" s="4">
        <f t="shared" si="33"/>
        <v>3.709507042253521</v>
      </c>
      <c r="Z143" s="27">
        <v>784</v>
      </c>
      <c r="AA143" s="5">
        <v>1976</v>
      </c>
      <c r="AC143" s="5">
        <v>56</v>
      </c>
      <c r="AD143" s="5">
        <v>39</v>
      </c>
      <c r="AE143" s="5">
        <v>71</v>
      </c>
      <c r="AF143" s="5">
        <v>37</v>
      </c>
      <c r="AG143" s="5" t="s">
        <v>60</v>
      </c>
    </row>
    <row r="144" spans="1:33" ht="12.75">
      <c r="A144" s="1" t="s">
        <v>253</v>
      </c>
      <c r="B144" s="39" t="s">
        <v>254</v>
      </c>
      <c r="D144" s="38" t="s">
        <v>0</v>
      </c>
      <c r="E144" s="30">
        <v>7619</v>
      </c>
      <c r="H144" s="4">
        <v>9829</v>
      </c>
      <c r="I144" s="22">
        <f t="shared" si="31"/>
        <v>9829</v>
      </c>
      <c r="J144" s="4">
        <v>7619</v>
      </c>
      <c r="L144" s="5">
        <v>1516</v>
      </c>
      <c r="M144" s="4">
        <v>5.025725593667546</v>
      </c>
      <c r="N144" s="5">
        <v>1305</v>
      </c>
      <c r="O144" s="4">
        <f t="shared" si="32"/>
        <v>7.531800766283525</v>
      </c>
      <c r="Q144" s="23"/>
      <c r="S144" s="27">
        <v>0</v>
      </c>
      <c r="T144" s="5">
        <v>34</v>
      </c>
      <c r="U144" s="4">
        <f t="shared" si="34"/>
        <v>224.08823529411765</v>
      </c>
      <c r="V144" s="5">
        <v>3</v>
      </c>
      <c r="W144" s="4">
        <f t="shared" si="35"/>
        <v>2539.6666666666665</v>
      </c>
      <c r="X144" s="27">
        <v>35</v>
      </c>
      <c r="Y144" s="4">
        <f t="shared" si="33"/>
        <v>280.8285714285714</v>
      </c>
      <c r="Z144" s="27">
        <v>0</v>
      </c>
      <c r="AA144" s="5">
        <v>1974</v>
      </c>
      <c r="AB144" s="5">
        <v>500</v>
      </c>
      <c r="AC144" s="5">
        <v>70</v>
      </c>
      <c r="AD144" s="5">
        <v>20</v>
      </c>
      <c r="AE144" s="5">
        <v>74</v>
      </c>
      <c r="AF144" s="5">
        <v>17</v>
      </c>
      <c r="AG144" s="5" t="s">
        <v>60</v>
      </c>
    </row>
    <row r="145" spans="1:33" ht="12.75">
      <c r="A145" s="1" t="s">
        <v>255</v>
      </c>
      <c r="B145" s="1" t="s">
        <v>65</v>
      </c>
      <c r="D145" s="38" t="s">
        <v>0</v>
      </c>
      <c r="E145" s="30">
        <v>382</v>
      </c>
      <c r="H145" s="4">
        <v>506</v>
      </c>
      <c r="I145" s="22">
        <f t="shared" si="31"/>
        <v>506</v>
      </c>
      <c r="J145" s="4">
        <v>94</v>
      </c>
      <c r="K145" s="4">
        <v>128</v>
      </c>
      <c r="L145" s="5">
        <v>453</v>
      </c>
      <c r="M145" s="4">
        <v>0.8432671081677704</v>
      </c>
      <c r="N145" s="5">
        <v>371</v>
      </c>
      <c r="O145" s="4">
        <f t="shared" si="32"/>
        <v>1.3638814016172507</v>
      </c>
      <c r="P145" s="5">
        <v>3500</v>
      </c>
      <c r="Q145" s="23">
        <f>(E145/L145)/(P145/10000)</f>
        <v>2.4093345947650584</v>
      </c>
      <c r="T145" s="5">
        <v>17</v>
      </c>
      <c r="U145" s="4">
        <f t="shared" si="34"/>
        <v>22.470588235294116</v>
      </c>
      <c r="V145" s="5">
        <v>7</v>
      </c>
      <c r="W145" s="4">
        <f t="shared" si="35"/>
        <v>54.57142857142857</v>
      </c>
      <c r="X145" s="5">
        <v>124</v>
      </c>
      <c r="Y145" s="4">
        <f t="shared" si="33"/>
        <v>4.080645161290323</v>
      </c>
      <c r="AA145" s="5">
        <v>1994</v>
      </c>
      <c r="AC145" s="5">
        <v>15</v>
      </c>
      <c r="AD145" s="5">
        <v>13</v>
      </c>
      <c r="AE145" s="5">
        <v>18</v>
      </c>
      <c r="AF145" s="5">
        <v>14</v>
      </c>
      <c r="AG145" s="5" t="s">
        <v>256</v>
      </c>
    </row>
    <row r="146" spans="1:33" ht="12.75">
      <c r="A146" s="1" t="s">
        <v>257</v>
      </c>
      <c r="B146" s="1" t="s">
        <v>246</v>
      </c>
      <c r="D146" s="38" t="s">
        <v>0</v>
      </c>
      <c r="E146" s="30">
        <v>212</v>
      </c>
      <c r="H146" s="4">
        <v>429</v>
      </c>
      <c r="I146" s="22">
        <f t="shared" si="31"/>
        <v>429</v>
      </c>
      <c r="J146" s="4">
        <v>85</v>
      </c>
      <c r="K146" s="4">
        <v>200</v>
      </c>
      <c r="L146" s="5">
        <v>471</v>
      </c>
      <c r="M146" s="4">
        <v>0.45010615711252655</v>
      </c>
      <c r="N146" s="5">
        <v>905</v>
      </c>
      <c r="O146" s="4">
        <f t="shared" si="32"/>
        <v>0.4740331491712707</v>
      </c>
      <c r="Q146" s="23"/>
      <c r="T146" s="5">
        <v>3</v>
      </c>
      <c r="U146" s="4">
        <f t="shared" si="34"/>
        <v>70.66666666666667</v>
      </c>
      <c r="V146" s="5">
        <v>3</v>
      </c>
      <c r="W146" s="4">
        <f t="shared" si="35"/>
        <v>70.66666666666667</v>
      </c>
      <c r="X146" s="5">
        <v>157</v>
      </c>
      <c r="Y146" s="4">
        <f t="shared" si="33"/>
        <v>2.732484076433121</v>
      </c>
      <c r="AA146" s="5">
        <v>1998</v>
      </c>
      <c r="AC146" s="5">
        <v>12</v>
      </c>
      <c r="AD146" s="5">
        <v>12</v>
      </c>
      <c r="AE146" s="5">
        <v>6</v>
      </c>
      <c r="AF146" s="5">
        <v>4</v>
      </c>
      <c r="AG146" s="5" t="s">
        <v>66</v>
      </c>
    </row>
    <row r="147" spans="1:33" ht="12.75">
      <c r="A147" s="1" t="s">
        <v>258</v>
      </c>
      <c r="B147" s="1" t="s">
        <v>142</v>
      </c>
      <c r="D147" s="38" t="s">
        <v>608</v>
      </c>
      <c r="E147" s="21">
        <v>130</v>
      </c>
      <c r="F147" s="4">
        <v>136</v>
      </c>
      <c r="G147" s="4">
        <v>136</v>
      </c>
      <c r="H147" s="4">
        <v>157</v>
      </c>
      <c r="I147" s="22">
        <f t="shared" si="31"/>
        <v>157</v>
      </c>
      <c r="J147" s="4">
        <v>42</v>
      </c>
      <c r="K147" s="4">
        <v>43</v>
      </c>
      <c r="L147" s="5">
        <v>814</v>
      </c>
      <c r="M147" s="4">
        <v>0.1597051597051597</v>
      </c>
      <c r="N147" s="5">
        <v>862</v>
      </c>
      <c r="O147" s="4">
        <f t="shared" si="32"/>
        <v>0.18213457076566125</v>
      </c>
      <c r="P147" s="5">
        <v>3024</v>
      </c>
      <c r="Q147" s="23">
        <f>(E147/L147)/(P147/10000)</f>
        <v>0.528125528125528</v>
      </c>
      <c r="S147" s="27">
        <v>6.49</v>
      </c>
      <c r="T147" s="5">
        <v>69</v>
      </c>
      <c r="U147" s="4">
        <f t="shared" si="34"/>
        <v>1.8840579710144927</v>
      </c>
      <c r="V147" s="5">
        <v>51</v>
      </c>
      <c r="W147" s="4">
        <f t="shared" si="35"/>
        <v>2.549019607843137</v>
      </c>
      <c r="X147" s="27">
        <v>948</v>
      </c>
      <c r="Y147" s="4">
        <f t="shared" si="33"/>
        <v>0.16561181434599156</v>
      </c>
      <c r="Z147" s="27">
        <v>146</v>
      </c>
      <c r="AA147" s="5">
        <v>1947</v>
      </c>
      <c r="AB147" s="5">
        <v>2900</v>
      </c>
      <c r="AC147" s="5">
        <v>800</v>
      </c>
      <c r="AD147" s="5">
        <v>532</v>
      </c>
      <c r="AE147" s="5">
        <v>736</v>
      </c>
      <c r="AF147" s="5">
        <v>450</v>
      </c>
      <c r="AG147" s="5" t="s">
        <v>180</v>
      </c>
    </row>
    <row r="148" spans="1:33" ht="12.75">
      <c r="A148" s="1" t="s">
        <v>259</v>
      </c>
      <c r="B148" s="1" t="s">
        <v>65</v>
      </c>
      <c r="D148" s="38" t="s">
        <v>0</v>
      </c>
      <c r="E148" s="30">
        <v>470</v>
      </c>
      <c r="H148" s="4">
        <v>667</v>
      </c>
      <c r="I148" s="22">
        <f t="shared" si="31"/>
        <v>667</v>
      </c>
      <c r="J148" s="4">
        <v>136</v>
      </c>
      <c r="K148" s="4">
        <v>193</v>
      </c>
      <c r="L148" s="5">
        <v>469</v>
      </c>
      <c r="M148" s="4">
        <v>1.0021321961620469</v>
      </c>
      <c r="N148" s="5">
        <v>455</v>
      </c>
      <c r="O148" s="4">
        <f t="shared" si="32"/>
        <v>1.4659340659340658</v>
      </c>
      <c r="P148" s="5">
        <v>3400</v>
      </c>
      <c r="Q148" s="23">
        <f>(E148/L148)/(P148/10000)</f>
        <v>2.9474476357707258</v>
      </c>
      <c r="T148" s="5">
        <v>16</v>
      </c>
      <c r="U148" s="4">
        <f t="shared" si="34"/>
        <v>29.375</v>
      </c>
      <c r="V148" s="5">
        <v>15</v>
      </c>
      <c r="W148" s="4">
        <f t="shared" si="35"/>
        <v>31.333333333333332</v>
      </c>
      <c r="X148" s="5">
        <v>71</v>
      </c>
      <c r="Y148" s="4">
        <f t="shared" si="33"/>
        <v>9.394366197183098</v>
      </c>
      <c r="AA148" s="5">
        <v>1986</v>
      </c>
      <c r="AC148" s="5">
        <v>44</v>
      </c>
      <c r="AD148" s="5">
        <v>36</v>
      </c>
      <c r="AE148" s="5">
        <v>53</v>
      </c>
      <c r="AF148" s="5">
        <v>37</v>
      </c>
      <c r="AG148" s="5" t="s">
        <v>75</v>
      </c>
    </row>
    <row r="149" spans="1:33" ht="12.75">
      <c r="A149" s="1" t="s">
        <v>260</v>
      </c>
      <c r="B149" s="1" t="s">
        <v>56</v>
      </c>
      <c r="D149" s="38" t="s">
        <v>0</v>
      </c>
      <c r="E149" s="30">
        <v>242</v>
      </c>
      <c r="H149" s="4">
        <v>340</v>
      </c>
      <c r="I149" s="22">
        <f t="shared" si="31"/>
        <v>340</v>
      </c>
      <c r="J149" s="4">
        <v>95</v>
      </c>
      <c r="K149" s="4">
        <v>95</v>
      </c>
      <c r="L149" s="5">
        <v>485</v>
      </c>
      <c r="M149" s="4">
        <v>0.49896907216494846</v>
      </c>
      <c r="N149" s="5">
        <v>538</v>
      </c>
      <c r="O149" s="4">
        <f t="shared" si="32"/>
        <v>0.6319702602230484</v>
      </c>
      <c r="Q149" s="23"/>
      <c r="T149" s="5">
        <v>10</v>
      </c>
      <c r="U149" s="4">
        <f t="shared" si="34"/>
        <v>24.2</v>
      </c>
      <c r="V149" s="5">
        <v>4</v>
      </c>
      <c r="W149" s="4">
        <f t="shared" si="35"/>
        <v>60.5</v>
      </c>
      <c r="X149" s="5">
        <v>21</v>
      </c>
      <c r="Y149" s="4">
        <f t="shared" si="33"/>
        <v>16.19047619047619</v>
      </c>
      <c r="AA149" s="5">
        <v>1990</v>
      </c>
      <c r="AC149" s="5">
        <v>40</v>
      </c>
      <c r="AD149" s="5">
        <v>16</v>
      </c>
      <c r="AE149" s="5">
        <v>23</v>
      </c>
      <c r="AF149" s="5">
        <v>14</v>
      </c>
      <c r="AG149" s="5" t="s">
        <v>66</v>
      </c>
    </row>
    <row r="150" spans="1:34" ht="12.75">
      <c r="A150" s="1" t="s">
        <v>261</v>
      </c>
      <c r="B150" s="1" t="s">
        <v>44</v>
      </c>
      <c r="C150" s="27" t="s">
        <v>606</v>
      </c>
      <c r="D150" s="38" t="s">
        <v>0</v>
      </c>
      <c r="E150" s="30">
        <v>225</v>
      </c>
      <c r="F150" s="4">
        <v>251</v>
      </c>
      <c r="H150" s="4">
        <v>307</v>
      </c>
      <c r="I150" s="22">
        <f t="shared" si="31"/>
        <v>307</v>
      </c>
      <c r="J150" s="4">
        <v>45</v>
      </c>
      <c r="K150" s="4">
        <v>45</v>
      </c>
      <c r="L150" s="5">
        <v>320</v>
      </c>
      <c r="M150" s="4">
        <v>0.703125</v>
      </c>
      <c r="N150" s="5">
        <v>0</v>
      </c>
      <c r="O150" s="4" t="s">
        <v>50</v>
      </c>
      <c r="Q150" s="23"/>
      <c r="T150" s="5">
        <v>1</v>
      </c>
      <c r="U150" s="4">
        <f t="shared" si="34"/>
        <v>225</v>
      </c>
      <c r="V150" s="5">
        <v>1</v>
      </c>
      <c r="W150" s="4">
        <f t="shared" si="35"/>
        <v>225</v>
      </c>
      <c r="X150" s="5">
        <v>4</v>
      </c>
      <c r="Y150" s="4">
        <f t="shared" si="33"/>
        <v>76.75</v>
      </c>
      <c r="AA150" s="5">
        <v>1999</v>
      </c>
      <c r="AC150" s="5">
        <v>2</v>
      </c>
      <c r="AD150" s="5">
        <v>2</v>
      </c>
      <c r="AE150" s="5">
        <v>1</v>
      </c>
      <c r="AF150" s="5">
        <v>1</v>
      </c>
      <c r="AG150" s="5" t="s">
        <v>66</v>
      </c>
      <c r="AH150" s="1" t="s">
        <v>262</v>
      </c>
    </row>
    <row r="151" spans="1:33" ht="12.75">
      <c r="A151" s="1" t="s">
        <v>263</v>
      </c>
      <c r="B151" s="1" t="s">
        <v>56</v>
      </c>
      <c r="D151" s="38" t="s">
        <v>0</v>
      </c>
      <c r="E151" s="30">
        <v>392</v>
      </c>
      <c r="H151" s="4">
        <v>510</v>
      </c>
      <c r="I151" s="22">
        <f t="shared" si="31"/>
        <v>510</v>
      </c>
      <c r="J151" s="4">
        <v>112</v>
      </c>
      <c r="K151" s="4">
        <v>112</v>
      </c>
      <c r="L151" s="5">
        <v>585</v>
      </c>
      <c r="M151" s="4">
        <v>0.67008547008547</v>
      </c>
      <c r="N151" s="5">
        <v>475</v>
      </c>
      <c r="O151" s="4">
        <f aca="true" t="shared" si="36" ref="O151:O189">+I151/N151</f>
        <v>1.0736842105263158</v>
      </c>
      <c r="P151" s="5">
        <v>3479</v>
      </c>
      <c r="Q151" s="23">
        <f>(E151/L151)/(P151/10000)</f>
        <v>1.9260864331286867</v>
      </c>
      <c r="R151" s="5">
        <v>0.426</v>
      </c>
      <c r="S151" s="27">
        <v>1.27</v>
      </c>
      <c r="T151" s="5">
        <v>126</v>
      </c>
      <c r="U151" s="4">
        <f t="shared" si="34"/>
        <v>3.111111111111111</v>
      </c>
      <c r="V151" s="5">
        <v>29</v>
      </c>
      <c r="W151" s="4">
        <f t="shared" si="35"/>
        <v>13.517241379310345</v>
      </c>
      <c r="X151" s="27">
        <v>180</v>
      </c>
      <c r="Y151" s="4">
        <f t="shared" si="33"/>
        <v>2.8333333333333335</v>
      </c>
      <c r="Z151" s="27">
        <v>142</v>
      </c>
      <c r="AA151" s="5">
        <v>1980</v>
      </c>
      <c r="AB151" s="5">
        <v>600</v>
      </c>
      <c r="AC151" s="5">
        <v>84</v>
      </c>
      <c r="AD151" s="5">
        <v>71</v>
      </c>
      <c r="AE151" s="5">
        <v>90</v>
      </c>
      <c r="AF151" s="5">
        <v>64</v>
      </c>
      <c r="AG151" s="5" t="s">
        <v>204</v>
      </c>
    </row>
    <row r="152" spans="1:33" ht="12.75">
      <c r="A152" s="1" t="s">
        <v>264</v>
      </c>
      <c r="B152" s="1" t="s">
        <v>80</v>
      </c>
      <c r="D152" s="38" t="s">
        <v>0</v>
      </c>
      <c r="E152" s="30">
        <v>429</v>
      </c>
      <c r="F152" s="4">
        <v>568</v>
      </c>
      <c r="G152" s="4">
        <v>568</v>
      </c>
      <c r="H152" s="4">
        <f>G152*1.2</f>
        <v>681.6</v>
      </c>
      <c r="I152" s="22">
        <f t="shared" si="31"/>
        <v>681.6</v>
      </c>
      <c r="J152" s="4">
        <v>150</v>
      </c>
      <c r="K152" s="4">
        <v>163</v>
      </c>
      <c r="L152" s="5">
        <v>640</v>
      </c>
      <c r="M152" s="4">
        <v>0.6703125</v>
      </c>
      <c r="N152" s="5">
        <v>762</v>
      </c>
      <c r="O152" s="4">
        <f t="shared" si="36"/>
        <v>0.8944881889763779</v>
      </c>
      <c r="Q152" s="23"/>
      <c r="S152" s="27">
        <v>0.78</v>
      </c>
      <c r="T152" s="5">
        <v>50</v>
      </c>
      <c r="U152" s="4">
        <f t="shared" si="34"/>
        <v>8.58</v>
      </c>
      <c r="V152" s="5">
        <v>41</v>
      </c>
      <c r="W152" s="4">
        <f t="shared" si="35"/>
        <v>10.463414634146341</v>
      </c>
      <c r="X152" s="27">
        <v>135</v>
      </c>
      <c r="Y152" s="4">
        <f t="shared" si="33"/>
        <v>5.048888888888889</v>
      </c>
      <c r="Z152" s="27">
        <v>172</v>
      </c>
      <c r="AA152" s="5">
        <v>1994</v>
      </c>
      <c r="AC152" s="5">
        <v>5</v>
      </c>
      <c r="AD152" s="5">
        <v>5</v>
      </c>
      <c r="AE152" s="5">
        <v>10</v>
      </c>
      <c r="AF152" s="5">
        <v>6</v>
      </c>
      <c r="AG152" s="5" t="s">
        <v>94</v>
      </c>
    </row>
    <row r="153" spans="1:33" ht="12.75">
      <c r="A153" s="1" t="s">
        <v>265</v>
      </c>
      <c r="B153" s="1" t="s">
        <v>65</v>
      </c>
      <c r="D153" s="38" t="s">
        <v>0</v>
      </c>
      <c r="E153" s="21">
        <v>207</v>
      </c>
      <c r="H153" s="4">
        <v>291</v>
      </c>
      <c r="I153" s="22">
        <f t="shared" si="31"/>
        <v>291</v>
      </c>
      <c r="J153" s="4">
        <v>125</v>
      </c>
      <c r="K153" s="4">
        <v>175</v>
      </c>
      <c r="L153" s="5">
        <v>443</v>
      </c>
      <c r="M153" s="4">
        <v>0.4672686230248307</v>
      </c>
      <c r="N153" s="5">
        <v>351</v>
      </c>
      <c r="O153" s="4">
        <f t="shared" si="36"/>
        <v>0.8290598290598291</v>
      </c>
      <c r="T153" s="5">
        <v>15</v>
      </c>
      <c r="U153" s="4">
        <f t="shared" si="34"/>
        <v>13.8</v>
      </c>
      <c r="V153" s="5">
        <v>4</v>
      </c>
      <c r="W153" s="4">
        <f t="shared" si="35"/>
        <v>51.75</v>
      </c>
      <c r="X153" s="5">
        <v>5</v>
      </c>
      <c r="Y153" s="4">
        <f t="shared" si="33"/>
        <v>58.2</v>
      </c>
      <c r="AA153" s="5">
        <v>1987</v>
      </c>
      <c r="AC153" s="5">
        <v>69</v>
      </c>
      <c r="AD153" s="5">
        <v>58</v>
      </c>
      <c r="AE153" s="5">
        <v>76</v>
      </c>
      <c r="AF153" s="5">
        <v>48</v>
      </c>
      <c r="AG153" s="5" t="s">
        <v>244</v>
      </c>
    </row>
    <row r="154" spans="1:34" ht="12.75">
      <c r="A154" s="1" t="s">
        <v>266</v>
      </c>
      <c r="B154" s="1" t="s">
        <v>44</v>
      </c>
      <c r="C154" s="27" t="s">
        <v>605</v>
      </c>
      <c r="D154" s="38" t="s">
        <v>0</v>
      </c>
      <c r="E154" s="30">
        <v>539</v>
      </c>
      <c r="F154" s="4">
        <v>823</v>
      </c>
      <c r="H154" s="4">
        <v>953</v>
      </c>
      <c r="I154" s="22">
        <f t="shared" si="31"/>
        <v>953</v>
      </c>
      <c r="J154" s="4">
        <v>128</v>
      </c>
      <c r="K154" s="4">
        <v>96</v>
      </c>
      <c r="L154" s="5">
        <v>678</v>
      </c>
      <c r="M154" s="4">
        <v>0.7949852507374632</v>
      </c>
      <c r="N154" s="5">
        <v>667</v>
      </c>
      <c r="O154" s="4">
        <f t="shared" si="36"/>
        <v>1.4287856071964018</v>
      </c>
      <c r="Q154" s="23"/>
      <c r="T154" s="5">
        <v>1</v>
      </c>
      <c r="U154" s="4">
        <f t="shared" si="34"/>
        <v>539</v>
      </c>
      <c r="V154" s="5">
        <v>3</v>
      </c>
      <c r="W154" s="4">
        <f t="shared" si="35"/>
        <v>179.66666666666666</v>
      </c>
      <c r="X154" s="5">
        <v>161</v>
      </c>
      <c r="Y154" s="4">
        <f t="shared" si="33"/>
        <v>5.919254658385094</v>
      </c>
      <c r="AA154" s="5">
        <v>1993</v>
      </c>
      <c r="AC154" s="5">
        <v>0</v>
      </c>
      <c r="AD154" s="5">
        <v>0</v>
      </c>
      <c r="AE154" s="5">
        <v>0</v>
      </c>
      <c r="AF154" s="5">
        <v>0</v>
      </c>
      <c r="AG154" s="5" t="s">
        <v>119</v>
      </c>
      <c r="AH154" s="1" t="s">
        <v>46</v>
      </c>
    </row>
    <row r="155" spans="1:33" ht="12.75">
      <c r="A155" s="1" t="s">
        <v>267</v>
      </c>
      <c r="B155" s="1" t="s">
        <v>56</v>
      </c>
      <c r="D155" s="38" t="s">
        <v>0</v>
      </c>
      <c r="E155" s="30">
        <v>355</v>
      </c>
      <c r="H155" s="4">
        <v>462</v>
      </c>
      <c r="I155" s="22">
        <f t="shared" si="31"/>
        <v>462</v>
      </c>
      <c r="J155" s="4">
        <v>50</v>
      </c>
      <c r="K155" s="4">
        <v>50</v>
      </c>
      <c r="L155" s="5">
        <v>577</v>
      </c>
      <c r="M155" s="4">
        <v>0.6152512998266898</v>
      </c>
      <c r="N155" s="5">
        <v>482</v>
      </c>
      <c r="O155" s="4">
        <f t="shared" si="36"/>
        <v>0.9585062240663901</v>
      </c>
      <c r="P155" s="5">
        <v>3443</v>
      </c>
      <c r="Q155" s="23">
        <f>(E155/L155)/(P155/10000)</f>
        <v>1.786962822616003</v>
      </c>
      <c r="R155" s="5">
        <v>0.157</v>
      </c>
      <c r="S155" s="27">
        <v>0.46</v>
      </c>
      <c r="T155" s="5">
        <v>56</v>
      </c>
      <c r="U155" s="4">
        <f t="shared" si="34"/>
        <v>6.339285714285714</v>
      </c>
      <c r="V155" s="5">
        <v>11</v>
      </c>
      <c r="W155" s="4">
        <f t="shared" si="35"/>
        <v>32.27272727272727</v>
      </c>
      <c r="X155" s="27">
        <v>81</v>
      </c>
      <c r="Y155" s="4">
        <f t="shared" si="33"/>
        <v>5.703703703703703</v>
      </c>
      <c r="Z155" s="27">
        <v>175</v>
      </c>
      <c r="AA155" s="5">
        <v>1988</v>
      </c>
      <c r="AC155" s="5">
        <v>31</v>
      </c>
      <c r="AD155" s="5">
        <v>27</v>
      </c>
      <c r="AE155" s="5">
        <v>37</v>
      </c>
      <c r="AF155" s="5">
        <v>25</v>
      </c>
      <c r="AG155" s="5" t="s">
        <v>110</v>
      </c>
    </row>
    <row r="156" spans="1:34" ht="12.75">
      <c r="A156" s="1" t="s">
        <v>268</v>
      </c>
      <c r="B156" s="1" t="s">
        <v>44</v>
      </c>
      <c r="C156" s="27" t="s">
        <v>588</v>
      </c>
      <c r="D156" s="38" t="s">
        <v>608</v>
      </c>
      <c r="E156" s="30">
        <v>131</v>
      </c>
      <c r="F156" s="4">
        <v>162</v>
      </c>
      <c r="H156" s="4">
        <v>188</v>
      </c>
      <c r="I156" s="22">
        <f t="shared" si="31"/>
        <v>188</v>
      </c>
      <c r="J156" s="4">
        <v>54</v>
      </c>
      <c r="K156" s="4">
        <v>74</v>
      </c>
      <c r="L156" s="5">
        <v>506</v>
      </c>
      <c r="M156" s="4">
        <v>0.25889328063241107</v>
      </c>
      <c r="N156" s="5">
        <v>453</v>
      </c>
      <c r="O156" s="4">
        <f t="shared" si="36"/>
        <v>0.41501103752759383</v>
      </c>
      <c r="Q156" s="23"/>
      <c r="T156" s="5">
        <v>12</v>
      </c>
      <c r="U156" s="4">
        <f t="shared" si="34"/>
        <v>10.916666666666666</v>
      </c>
      <c r="V156" s="5">
        <v>10</v>
      </c>
      <c r="W156" s="4">
        <f t="shared" si="35"/>
        <v>13.1</v>
      </c>
      <c r="X156" s="5">
        <v>19</v>
      </c>
      <c r="Y156" s="4">
        <f t="shared" si="33"/>
        <v>9.894736842105264</v>
      </c>
      <c r="AA156" s="5">
        <v>1949</v>
      </c>
      <c r="AC156" s="5">
        <v>12</v>
      </c>
      <c r="AD156" s="5">
        <v>5</v>
      </c>
      <c r="AE156" s="5">
        <v>5</v>
      </c>
      <c r="AF156" s="5">
        <v>3</v>
      </c>
      <c r="AG156" s="5" t="s">
        <v>75</v>
      </c>
      <c r="AH156" s="1" t="s">
        <v>596</v>
      </c>
    </row>
    <row r="157" spans="1:33" ht="12.75">
      <c r="A157" s="1" t="s">
        <v>269</v>
      </c>
      <c r="B157" s="1" t="s">
        <v>112</v>
      </c>
      <c r="D157" s="38" t="s">
        <v>0</v>
      </c>
      <c r="E157" s="30">
        <v>823</v>
      </c>
      <c r="H157" s="4">
        <v>823</v>
      </c>
      <c r="I157" s="22">
        <f t="shared" si="31"/>
        <v>823</v>
      </c>
      <c r="J157" s="4">
        <v>141</v>
      </c>
      <c r="K157" s="4">
        <v>141</v>
      </c>
      <c r="L157" s="5">
        <v>350</v>
      </c>
      <c r="M157" s="4">
        <v>2.3514285714285714</v>
      </c>
      <c r="N157" s="5">
        <v>196</v>
      </c>
      <c r="O157" s="4">
        <f t="shared" si="36"/>
        <v>4.198979591836735</v>
      </c>
      <c r="R157" s="5">
        <v>0</v>
      </c>
      <c r="T157" s="5">
        <v>6</v>
      </c>
      <c r="U157" s="4">
        <f t="shared" si="34"/>
        <v>137.16666666666666</v>
      </c>
      <c r="V157" s="5">
        <v>0</v>
      </c>
      <c r="X157" s="5">
        <v>7</v>
      </c>
      <c r="Y157" s="4">
        <f t="shared" si="33"/>
        <v>117.57142857142857</v>
      </c>
      <c r="AA157" s="5">
        <v>1996</v>
      </c>
      <c r="AC157" s="38">
        <v>76</v>
      </c>
      <c r="AD157" s="38">
        <v>25</v>
      </c>
      <c r="AE157" s="5">
        <v>101</v>
      </c>
      <c r="AF157" s="5">
        <v>35</v>
      </c>
      <c r="AG157" s="5" t="s">
        <v>110</v>
      </c>
    </row>
    <row r="158" spans="1:33" ht="12.75">
      <c r="A158" s="28" t="s">
        <v>270</v>
      </c>
      <c r="B158" s="29" t="s">
        <v>65</v>
      </c>
      <c r="D158" s="38" t="s">
        <v>0</v>
      </c>
      <c r="E158" s="30"/>
      <c r="H158" s="4">
        <v>337</v>
      </c>
      <c r="I158" s="22">
        <f t="shared" si="31"/>
        <v>337</v>
      </c>
      <c r="N158" s="5">
        <v>529</v>
      </c>
      <c r="O158" s="4">
        <f t="shared" si="36"/>
        <v>0.6370510396975425</v>
      </c>
      <c r="Q158" s="23"/>
      <c r="S158" s="32"/>
      <c r="U158" s="4"/>
      <c r="W158" s="4"/>
      <c r="X158" s="27">
        <v>37</v>
      </c>
      <c r="Y158" s="4">
        <f t="shared" si="33"/>
        <v>9.108108108108109</v>
      </c>
      <c r="Z158" s="32"/>
      <c r="AA158" s="5">
        <v>1979</v>
      </c>
      <c r="AG158" s="5" t="s">
        <v>83</v>
      </c>
    </row>
    <row r="159" spans="1:33" ht="12.75">
      <c r="A159" s="1" t="s">
        <v>271</v>
      </c>
      <c r="B159" s="1" t="s">
        <v>56</v>
      </c>
      <c r="D159" s="38" t="s">
        <v>0</v>
      </c>
      <c r="E159" s="30">
        <v>710</v>
      </c>
      <c r="H159" s="4">
        <v>924</v>
      </c>
      <c r="I159" s="22">
        <f t="shared" si="31"/>
        <v>924</v>
      </c>
      <c r="J159" s="4">
        <v>70</v>
      </c>
      <c r="K159" s="4">
        <v>70</v>
      </c>
      <c r="L159" s="5">
        <v>1112</v>
      </c>
      <c r="M159" s="4">
        <v>0.6384892086330936</v>
      </c>
      <c r="N159" s="5">
        <v>1182</v>
      </c>
      <c r="O159" s="4">
        <f t="shared" si="36"/>
        <v>0.7817258883248731</v>
      </c>
      <c r="P159" s="5">
        <v>2945</v>
      </c>
      <c r="Q159" s="23">
        <f>(E159/L159)/(P159/10000)</f>
        <v>2.168044851046158</v>
      </c>
      <c r="R159" s="5">
        <v>0.479</v>
      </c>
      <c r="S159" s="27">
        <v>3.29</v>
      </c>
      <c r="T159" s="5">
        <v>406</v>
      </c>
      <c r="U159" s="4">
        <f aca="true" t="shared" si="37" ref="U159:U166">+E159/T159</f>
        <v>1.748768472906404</v>
      </c>
      <c r="V159" s="5">
        <v>23</v>
      </c>
      <c r="W159" s="4">
        <f aca="true" t="shared" si="38" ref="W159:W164">+E159/V159</f>
        <v>30.869565217391305</v>
      </c>
      <c r="X159" s="27">
        <v>438</v>
      </c>
      <c r="Y159" s="4">
        <f t="shared" si="33"/>
        <v>2.1095890410958904</v>
      </c>
      <c r="Z159" s="27">
        <v>133</v>
      </c>
      <c r="AA159" s="5">
        <v>1979</v>
      </c>
      <c r="AB159" s="5">
        <v>900</v>
      </c>
      <c r="AC159" s="5">
        <v>193</v>
      </c>
      <c r="AD159" s="5">
        <v>154</v>
      </c>
      <c r="AE159" s="5">
        <v>224</v>
      </c>
      <c r="AF159" s="5">
        <v>141</v>
      </c>
      <c r="AG159" s="5" t="s">
        <v>58</v>
      </c>
    </row>
    <row r="160" spans="1:33" ht="12.75">
      <c r="A160" s="1" t="s">
        <v>272</v>
      </c>
      <c r="B160" s="1" t="s">
        <v>99</v>
      </c>
      <c r="D160" s="38" t="s">
        <v>608</v>
      </c>
      <c r="E160" s="30">
        <v>230</v>
      </c>
      <c r="F160" s="4">
        <v>289</v>
      </c>
      <c r="G160" s="4">
        <v>305</v>
      </c>
      <c r="H160" s="4">
        <v>321</v>
      </c>
      <c r="I160" s="22">
        <f t="shared" si="31"/>
        <v>321</v>
      </c>
      <c r="J160" s="4">
        <v>78</v>
      </c>
      <c r="K160" s="4">
        <v>49</v>
      </c>
      <c r="L160" s="5">
        <v>650</v>
      </c>
      <c r="M160" s="4">
        <v>0.35384615384615387</v>
      </c>
      <c r="N160" s="5">
        <v>678</v>
      </c>
      <c r="O160" s="4">
        <f t="shared" si="36"/>
        <v>0.47345132743362833</v>
      </c>
      <c r="Q160" s="23"/>
      <c r="S160" s="27">
        <v>0.93</v>
      </c>
      <c r="T160" s="5">
        <v>30</v>
      </c>
      <c r="U160" s="4">
        <f t="shared" si="37"/>
        <v>7.666666666666667</v>
      </c>
      <c r="V160" s="5">
        <v>23</v>
      </c>
      <c r="W160" s="4">
        <f t="shared" si="38"/>
        <v>10</v>
      </c>
      <c r="X160" s="27">
        <v>120</v>
      </c>
      <c r="Y160" s="4">
        <f t="shared" si="33"/>
        <v>2.675</v>
      </c>
      <c r="Z160" s="27">
        <v>129</v>
      </c>
      <c r="AA160" s="5">
        <v>1992</v>
      </c>
      <c r="AC160" s="5">
        <v>21</v>
      </c>
      <c r="AD160" s="5">
        <v>19</v>
      </c>
      <c r="AE160" s="5">
        <v>27</v>
      </c>
      <c r="AF160" s="5">
        <v>21</v>
      </c>
      <c r="AG160" s="5" t="s">
        <v>110</v>
      </c>
    </row>
    <row r="161" spans="1:33" ht="12.75">
      <c r="A161" s="1" t="s">
        <v>273</v>
      </c>
      <c r="B161" s="1" t="s">
        <v>274</v>
      </c>
      <c r="D161" s="38" t="s">
        <v>608</v>
      </c>
      <c r="E161" s="21">
        <v>30</v>
      </c>
      <c r="G161" s="4">
        <v>50</v>
      </c>
      <c r="I161" s="22">
        <f t="shared" si="31"/>
        <v>50</v>
      </c>
      <c r="J161" s="4">
        <v>15</v>
      </c>
      <c r="K161" s="4">
        <v>20</v>
      </c>
      <c r="L161" s="5">
        <v>637</v>
      </c>
      <c r="M161" s="4">
        <v>0.04709576138147567</v>
      </c>
      <c r="N161" s="5">
        <v>694</v>
      </c>
      <c r="O161" s="4">
        <f t="shared" si="36"/>
        <v>0.07204610951008646</v>
      </c>
      <c r="T161" s="5">
        <v>29</v>
      </c>
      <c r="U161" s="4">
        <f t="shared" si="37"/>
        <v>1.0344827586206897</v>
      </c>
      <c r="V161" s="5">
        <v>16</v>
      </c>
      <c r="W161" s="4">
        <f t="shared" si="38"/>
        <v>1.875</v>
      </c>
      <c r="X161" s="5">
        <v>104</v>
      </c>
      <c r="Y161" s="4">
        <f t="shared" si="33"/>
        <v>0.4807692307692308</v>
      </c>
      <c r="AA161" s="5">
        <v>1969</v>
      </c>
      <c r="AC161" s="38">
        <v>70</v>
      </c>
      <c r="AD161" s="38">
        <v>38</v>
      </c>
      <c r="AE161" s="5">
        <v>87</v>
      </c>
      <c r="AF161" s="5">
        <v>42</v>
      </c>
      <c r="AG161" s="5" t="s">
        <v>53</v>
      </c>
    </row>
    <row r="162" spans="1:33" ht="12.75">
      <c r="A162" s="1" t="s">
        <v>275</v>
      </c>
      <c r="B162" s="1" t="s">
        <v>276</v>
      </c>
      <c r="D162" s="38" t="s">
        <v>608</v>
      </c>
      <c r="E162" s="30">
        <v>96</v>
      </c>
      <c r="G162" s="4">
        <v>121.5</v>
      </c>
      <c r="I162" s="22">
        <f t="shared" si="31"/>
        <v>121.5</v>
      </c>
      <c r="J162" s="4">
        <v>77</v>
      </c>
      <c r="K162" s="4">
        <v>59</v>
      </c>
      <c r="L162" s="5">
        <v>277</v>
      </c>
      <c r="M162" s="4">
        <v>0.34657039711191334</v>
      </c>
      <c r="N162" s="5">
        <v>522</v>
      </c>
      <c r="O162" s="4">
        <f t="shared" si="36"/>
        <v>0.23275862068965517</v>
      </c>
      <c r="P162" s="5">
        <v>4218</v>
      </c>
      <c r="Q162" s="23">
        <f aca="true" t="shared" si="39" ref="Q162:Q170">(E162/L162)/(P162/10000)</f>
        <v>0.8216462710097518</v>
      </c>
      <c r="R162" s="5">
        <v>0.547</v>
      </c>
      <c r="S162" s="5">
        <v>1.3</v>
      </c>
      <c r="T162" s="5">
        <v>220</v>
      </c>
      <c r="U162" s="4">
        <f t="shared" si="37"/>
        <v>0.43636363636363634</v>
      </c>
      <c r="V162" s="5">
        <v>29</v>
      </c>
      <c r="W162" s="4">
        <f t="shared" si="38"/>
        <v>3.310344827586207</v>
      </c>
      <c r="X162" s="5">
        <v>301</v>
      </c>
      <c r="Y162" s="4">
        <f t="shared" si="33"/>
        <v>0.40365448504983387</v>
      </c>
      <c r="Z162" s="5">
        <v>127</v>
      </c>
      <c r="AA162" s="5">
        <v>1948</v>
      </c>
      <c r="AC162" s="5">
        <v>65</v>
      </c>
      <c r="AD162" s="5">
        <v>43</v>
      </c>
      <c r="AE162" s="38">
        <v>65</v>
      </c>
      <c r="AF162" s="38">
        <v>43</v>
      </c>
      <c r="AG162" s="5" t="s">
        <v>53</v>
      </c>
    </row>
    <row r="163" spans="1:33" ht="12.75">
      <c r="A163" s="1" t="s">
        <v>277</v>
      </c>
      <c r="B163" s="1" t="s">
        <v>230</v>
      </c>
      <c r="D163" s="38" t="s">
        <v>0</v>
      </c>
      <c r="E163" s="30">
        <v>870</v>
      </c>
      <c r="G163" s="4">
        <v>1100</v>
      </c>
      <c r="I163" s="22">
        <f t="shared" si="31"/>
        <v>1100</v>
      </c>
      <c r="J163" s="4">
        <v>870</v>
      </c>
      <c r="K163" s="4">
        <v>130</v>
      </c>
      <c r="L163" s="5">
        <v>689</v>
      </c>
      <c r="M163" s="4">
        <v>1.262699564586357</v>
      </c>
      <c r="N163" s="5">
        <v>734</v>
      </c>
      <c r="O163" s="4">
        <f t="shared" si="36"/>
        <v>1.4986376021798364</v>
      </c>
      <c r="P163" s="5">
        <v>3680</v>
      </c>
      <c r="Q163" s="23">
        <f t="shared" si="39"/>
        <v>3.431248816810753</v>
      </c>
      <c r="R163" s="5">
        <v>0.836</v>
      </c>
      <c r="S163" s="27">
        <v>1.53</v>
      </c>
      <c r="T163" s="5">
        <v>412</v>
      </c>
      <c r="U163" s="4">
        <f t="shared" si="37"/>
        <v>2.1116504854368934</v>
      </c>
      <c r="V163" s="5">
        <v>56</v>
      </c>
      <c r="W163" s="4">
        <f t="shared" si="38"/>
        <v>15.535714285714286</v>
      </c>
      <c r="X163" s="27">
        <v>242</v>
      </c>
      <c r="Y163" s="4">
        <f t="shared" si="33"/>
        <v>4.545454545454546</v>
      </c>
      <c r="Z163" s="27">
        <v>158</v>
      </c>
      <c r="AA163" s="5">
        <v>1986</v>
      </c>
      <c r="AC163" s="5">
        <v>101</v>
      </c>
      <c r="AD163" s="5">
        <v>81</v>
      </c>
      <c r="AE163" s="5">
        <v>115</v>
      </c>
      <c r="AF163" s="5">
        <v>78</v>
      </c>
      <c r="AG163" s="5" t="s">
        <v>140</v>
      </c>
    </row>
    <row r="164" spans="1:33" ht="12.75">
      <c r="A164" s="1" t="s">
        <v>278</v>
      </c>
      <c r="B164" s="1" t="s">
        <v>279</v>
      </c>
      <c r="D164" s="38" t="s">
        <v>608</v>
      </c>
      <c r="E164" s="21">
        <v>80</v>
      </c>
      <c r="G164" s="4">
        <v>50</v>
      </c>
      <c r="I164" s="22">
        <f t="shared" si="31"/>
        <v>50</v>
      </c>
      <c r="J164" s="4">
        <v>40</v>
      </c>
      <c r="K164" s="4">
        <v>25</v>
      </c>
      <c r="L164" s="5">
        <v>391</v>
      </c>
      <c r="M164" s="4">
        <v>0.20460358056265984</v>
      </c>
      <c r="N164" s="5">
        <v>403</v>
      </c>
      <c r="O164" s="4">
        <f t="shared" si="36"/>
        <v>0.12406947890818859</v>
      </c>
      <c r="P164" s="5">
        <v>1984</v>
      </c>
      <c r="Q164" s="23">
        <f t="shared" si="39"/>
        <v>1.0312680471908258</v>
      </c>
      <c r="T164" s="5">
        <v>7</v>
      </c>
      <c r="U164" s="4">
        <f t="shared" si="37"/>
        <v>11.428571428571429</v>
      </c>
      <c r="V164" s="5">
        <v>3</v>
      </c>
      <c r="W164" s="4">
        <f t="shared" si="38"/>
        <v>26.666666666666668</v>
      </c>
      <c r="X164" s="5">
        <v>54</v>
      </c>
      <c r="Y164" s="4">
        <f t="shared" si="33"/>
        <v>0.9259259259259259</v>
      </c>
      <c r="AA164" s="5">
        <v>1998</v>
      </c>
      <c r="AC164" s="5">
        <v>16</v>
      </c>
      <c r="AD164" s="5">
        <v>16</v>
      </c>
      <c r="AE164" s="5">
        <v>8</v>
      </c>
      <c r="AF164" s="5">
        <v>4</v>
      </c>
      <c r="AG164" s="5" t="s">
        <v>75</v>
      </c>
    </row>
    <row r="165" spans="1:33" ht="12.75">
      <c r="A165" s="1" t="s">
        <v>280</v>
      </c>
      <c r="B165" s="1" t="s">
        <v>56</v>
      </c>
      <c r="D165" s="38" t="s">
        <v>0</v>
      </c>
      <c r="E165" s="30">
        <v>269</v>
      </c>
      <c r="H165" s="4">
        <v>420</v>
      </c>
      <c r="I165" s="22">
        <f t="shared" si="31"/>
        <v>420</v>
      </c>
      <c r="J165" s="4">
        <v>95</v>
      </c>
      <c r="K165" s="4">
        <v>95</v>
      </c>
      <c r="L165" s="5">
        <v>644</v>
      </c>
      <c r="M165" s="4">
        <v>0.41770186335403725</v>
      </c>
      <c r="N165" s="5">
        <v>1032</v>
      </c>
      <c r="O165" s="4">
        <f t="shared" si="36"/>
        <v>0.4069767441860465</v>
      </c>
      <c r="P165" s="5">
        <v>3278</v>
      </c>
      <c r="Q165" s="23">
        <f t="shared" si="39"/>
        <v>1.274258277468082</v>
      </c>
      <c r="T165" s="5">
        <v>13</v>
      </c>
      <c r="U165" s="4">
        <f t="shared" si="37"/>
        <v>20.692307692307693</v>
      </c>
      <c r="V165" s="5">
        <v>0</v>
      </c>
      <c r="W165" s="4"/>
      <c r="X165" s="5">
        <v>39</v>
      </c>
      <c r="Y165" s="4">
        <f t="shared" si="33"/>
        <v>10.76923076923077</v>
      </c>
      <c r="AA165" s="5">
        <v>1989</v>
      </c>
      <c r="AC165" s="5">
        <v>8</v>
      </c>
      <c r="AD165" s="5">
        <v>7</v>
      </c>
      <c r="AE165" s="5">
        <v>12</v>
      </c>
      <c r="AF165" s="5">
        <v>11</v>
      </c>
      <c r="AG165" s="5" t="s">
        <v>110</v>
      </c>
    </row>
    <row r="166" spans="1:33" ht="12.75">
      <c r="A166" s="1" t="s">
        <v>281</v>
      </c>
      <c r="B166" s="1" t="s">
        <v>56</v>
      </c>
      <c r="D166" s="38" t="s">
        <v>0</v>
      </c>
      <c r="E166" s="30">
        <v>1539</v>
      </c>
      <c r="H166" s="4">
        <v>2331</v>
      </c>
      <c r="I166" s="22">
        <f aca="true" t="shared" si="40" ref="I166:I189">MAX(F166:H166)</f>
        <v>2331</v>
      </c>
      <c r="J166" s="4">
        <v>266</v>
      </c>
      <c r="K166" s="4">
        <v>135</v>
      </c>
      <c r="L166" s="5">
        <v>1911</v>
      </c>
      <c r="M166" s="4">
        <v>0.8053375196232339</v>
      </c>
      <c r="N166" s="5">
        <v>2400</v>
      </c>
      <c r="O166" s="4">
        <f t="shared" si="36"/>
        <v>0.97125</v>
      </c>
      <c r="P166" s="5">
        <v>2516</v>
      </c>
      <c r="Q166" s="23">
        <f t="shared" si="39"/>
        <v>3.2008645454023603</v>
      </c>
      <c r="R166" s="5">
        <v>0.465</v>
      </c>
      <c r="S166" s="27">
        <v>1.63</v>
      </c>
      <c r="T166" s="5">
        <v>602</v>
      </c>
      <c r="U166" s="4">
        <f t="shared" si="37"/>
        <v>2.5564784053156147</v>
      </c>
      <c r="V166" s="5">
        <v>74</v>
      </c>
      <c r="W166" s="4">
        <f>+E166/V166</f>
        <v>20.7972972972973</v>
      </c>
      <c r="X166" s="27">
        <v>701</v>
      </c>
      <c r="Y166" s="4">
        <f t="shared" si="33"/>
        <v>3.325249643366619</v>
      </c>
      <c r="Z166" s="27">
        <v>429</v>
      </c>
      <c r="AA166" s="5">
        <v>1977</v>
      </c>
      <c r="AB166" s="5">
        <v>1000</v>
      </c>
      <c r="AC166" s="5">
        <v>227</v>
      </c>
      <c r="AD166" s="5">
        <v>172</v>
      </c>
      <c r="AE166" s="5">
        <v>232</v>
      </c>
      <c r="AF166" s="5">
        <v>142</v>
      </c>
      <c r="AG166" s="5" t="s">
        <v>66</v>
      </c>
    </row>
    <row r="167" spans="1:34" ht="12.75">
      <c r="A167" s="1" t="s">
        <v>282</v>
      </c>
      <c r="B167" s="1" t="s">
        <v>80</v>
      </c>
      <c r="D167" s="38" t="s">
        <v>0</v>
      </c>
      <c r="E167" s="30">
        <v>210</v>
      </c>
      <c r="F167" s="4">
        <v>275</v>
      </c>
      <c r="G167" s="4">
        <v>275</v>
      </c>
      <c r="H167" s="4">
        <f>G167*1.2</f>
        <v>330</v>
      </c>
      <c r="I167" s="22">
        <f t="shared" si="40"/>
        <v>330</v>
      </c>
      <c r="J167" s="4">
        <v>40</v>
      </c>
      <c r="K167" s="4">
        <v>35</v>
      </c>
      <c r="L167" s="5">
        <v>220</v>
      </c>
      <c r="M167" s="4">
        <v>0.9545454545454546</v>
      </c>
      <c r="N167" s="5">
        <v>217</v>
      </c>
      <c r="O167" s="4">
        <f t="shared" si="36"/>
        <v>1.5207373271889402</v>
      </c>
      <c r="P167" s="5">
        <v>3476</v>
      </c>
      <c r="Q167" s="23">
        <f t="shared" si="39"/>
        <v>2.746103148864944</v>
      </c>
      <c r="T167" s="5">
        <v>0</v>
      </c>
      <c r="U167" s="5" t="s">
        <v>6</v>
      </c>
      <c r="V167" s="5">
        <v>0</v>
      </c>
      <c r="X167" s="5">
        <v>33</v>
      </c>
      <c r="Y167" s="4">
        <f t="shared" si="33"/>
        <v>10</v>
      </c>
      <c r="AA167" s="5">
        <v>1999</v>
      </c>
      <c r="AC167" s="5">
        <v>8</v>
      </c>
      <c r="AD167" s="5">
        <v>8</v>
      </c>
      <c r="AE167" s="5">
        <v>6</v>
      </c>
      <c r="AF167" s="5">
        <v>5</v>
      </c>
      <c r="AG167" s="5" t="s">
        <v>60</v>
      </c>
      <c r="AH167" s="1" t="s">
        <v>283</v>
      </c>
    </row>
    <row r="168" spans="1:33" ht="12.75">
      <c r="A168" s="1" t="s">
        <v>284</v>
      </c>
      <c r="B168" s="1" t="s">
        <v>156</v>
      </c>
      <c r="D168" s="38" t="s">
        <v>608</v>
      </c>
      <c r="E168" s="30">
        <v>74</v>
      </c>
      <c r="F168" s="4">
        <v>113</v>
      </c>
      <c r="H168" s="4">
        <v>125</v>
      </c>
      <c r="I168" s="22">
        <f t="shared" si="40"/>
        <v>125</v>
      </c>
      <c r="J168" s="4">
        <v>27</v>
      </c>
      <c r="K168" s="4">
        <v>31</v>
      </c>
      <c r="L168" s="5">
        <v>583</v>
      </c>
      <c r="M168" s="4">
        <v>0.1269296740994854</v>
      </c>
      <c r="N168" s="5">
        <v>705</v>
      </c>
      <c r="O168" s="4">
        <f t="shared" si="36"/>
        <v>0.1773049645390071</v>
      </c>
      <c r="P168" s="5">
        <v>2655</v>
      </c>
      <c r="Q168" s="23">
        <f t="shared" si="39"/>
        <v>0.47807786854796763</v>
      </c>
      <c r="R168" s="5">
        <v>1.184</v>
      </c>
      <c r="S168" s="27">
        <v>2.77</v>
      </c>
      <c r="T168" s="5">
        <v>1083</v>
      </c>
      <c r="U168" s="4">
        <f>+E168/T168</f>
        <v>0.06832871652816251</v>
      </c>
      <c r="V168" s="5">
        <v>45</v>
      </c>
      <c r="W168" s="4">
        <f>+E167/V168</f>
        <v>4.666666666666667</v>
      </c>
      <c r="X168" s="27">
        <v>291</v>
      </c>
      <c r="Y168" s="4">
        <f t="shared" si="33"/>
        <v>0.42955326460481097</v>
      </c>
      <c r="Z168" s="27">
        <v>105</v>
      </c>
      <c r="AA168" s="5">
        <v>1928</v>
      </c>
      <c r="AB168" s="5">
        <v>5000</v>
      </c>
      <c r="AC168" s="5">
        <v>1005</v>
      </c>
      <c r="AD168" s="5">
        <v>771</v>
      </c>
      <c r="AE168" s="5">
        <v>976</v>
      </c>
      <c r="AF168" s="5">
        <v>662</v>
      </c>
      <c r="AG168" s="5" t="s">
        <v>256</v>
      </c>
    </row>
    <row r="169" spans="1:34" ht="12.75">
      <c r="A169" s="1" t="s">
        <v>285</v>
      </c>
      <c r="B169" s="1" t="s">
        <v>286</v>
      </c>
      <c r="D169" s="38" t="s">
        <v>608</v>
      </c>
      <c r="E169" s="30">
        <v>90</v>
      </c>
      <c r="G169" s="4">
        <v>115</v>
      </c>
      <c r="H169" s="4">
        <v>135</v>
      </c>
      <c r="I169" s="22">
        <f t="shared" si="40"/>
        <v>135</v>
      </c>
      <c r="J169" s="4">
        <v>43</v>
      </c>
      <c r="K169" s="4">
        <v>141</v>
      </c>
      <c r="L169" s="5">
        <v>510</v>
      </c>
      <c r="M169" s="4">
        <v>0.1269296740994854</v>
      </c>
      <c r="N169" s="5">
        <v>583</v>
      </c>
      <c r="O169" s="4">
        <f t="shared" si="36"/>
        <v>0.23156089193825044</v>
      </c>
      <c r="P169" s="5">
        <v>6360</v>
      </c>
      <c r="Q169" s="23">
        <f t="shared" si="39"/>
        <v>0.2774694783573807</v>
      </c>
      <c r="R169" s="5">
        <v>1.116</v>
      </c>
      <c r="S169" s="27">
        <v>2.08</v>
      </c>
      <c r="T169" s="5">
        <v>988</v>
      </c>
      <c r="U169" s="4">
        <f>+E169/T169</f>
        <v>0.09109311740890688</v>
      </c>
      <c r="V169" s="5">
        <v>96</v>
      </c>
      <c r="W169" s="4">
        <f>+E168/V169</f>
        <v>0.7708333333333334</v>
      </c>
      <c r="X169" s="27">
        <v>402</v>
      </c>
      <c r="Y169" s="4">
        <f t="shared" si="33"/>
        <v>0.3358208955223881</v>
      </c>
      <c r="Z169" s="27">
        <v>193</v>
      </c>
      <c r="AA169" s="5">
        <v>1983</v>
      </c>
      <c r="AB169" s="5">
        <v>2400</v>
      </c>
      <c r="AC169" s="5">
        <v>199</v>
      </c>
      <c r="AD169" s="5">
        <v>190</v>
      </c>
      <c r="AE169" s="5">
        <v>216</v>
      </c>
      <c r="AF169" s="5">
        <v>162</v>
      </c>
      <c r="AG169" s="5" t="s">
        <v>256</v>
      </c>
      <c r="AH169" s="1" t="s">
        <v>287</v>
      </c>
    </row>
    <row r="170" spans="1:33" ht="12.75">
      <c r="A170" s="1" t="s">
        <v>288</v>
      </c>
      <c r="B170" s="1" t="s">
        <v>80</v>
      </c>
      <c r="D170" s="38" t="s">
        <v>0</v>
      </c>
      <c r="E170" s="30">
        <v>914</v>
      </c>
      <c r="F170" s="4">
        <v>1453</v>
      </c>
      <c r="G170" s="4">
        <v>1453</v>
      </c>
      <c r="H170" s="4">
        <f>G170*1.2</f>
        <v>1743.6</v>
      </c>
      <c r="I170" s="22">
        <f t="shared" si="40"/>
        <v>1743.6</v>
      </c>
      <c r="J170" s="4">
        <v>282</v>
      </c>
      <c r="K170" s="4">
        <v>399</v>
      </c>
      <c r="L170" s="5">
        <v>1270</v>
      </c>
      <c r="M170" s="4">
        <v>0.7196850393700788</v>
      </c>
      <c r="N170" s="5">
        <v>2824</v>
      </c>
      <c r="O170" s="4">
        <f t="shared" si="36"/>
        <v>0.6174220963172804</v>
      </c>
      <c r="P170" s="5">
        <v>3650</v>
      </c>
      <c r="Q170" s="23">
        <f t="shared" si="39"/>
        <v>1.971739833890627</v>
      </c>
      <c r="R170" s="5">
        <v>0.147</v>
      </c>
      <c r="S170" s="27">
        <v>1.23</v>
      </c>
      <c r="T170" s="5">
        <v>662</v>
      </c>
      <c r="U170" s="4">
        <f>+E170/T170</f>
        <v>1.3806646525679758</v>
      </c>
      <c r="V170" s="5">
        <v>40</v>
      </c>
      <c r="W170" s="4">
        <f>+E170/V170</f>
        <v>22.85</v>
      </c>
      <c r="X170" s="36">
        <v>1012</v>
      </c>
      <c r="Y170" s="4">
        <f t="shared" si="33"/>
        <v>1.7229249011857706</v>
      </c>
      <c r="Z170" s="27">
        <v>822</v>
      </c>
      <c r="AA170" s="5">
        <v>1981</v>
      </c>
      <c r="AC170" s="5">
        <v>510</v>
      </c>
      <c r="AD170" s="5">
        <v>385</v>
      </c>
      <c r="AE170" s="5">
        <v>498</v>
      </c>
      <c r="AF170" s="5">
        <v>286</v>
      </c>
      <c r="AG170" s="5" t="s">
        <v>256</v>
      </c>
    </row>
    <row r="171" spans="1:33" ht="12.75">
      <c r="A171" s="28" t="s">
        <v>289</v>
      </c>
      <c r="B171" s="29" t="s">
        <v>65</v>
      </c>
      <c r="D171" s="38" t="s">
        <v>0</v>
      </c>
      <c r="E171" s="30"/>
      <c r="H171" s="4">
        <v>289</v>
      </c>
      <c r="I171" s="22">
        <f t="shared" si="40"/>
        <v>289</v>
      </c>
      <c r="K171" s="4">
        <v>89</v>
      </c>
      <c r="N171" s="5">
        <v>325</v>
      </c>
      <c r="O171" s="4">
        <f t="shared" si="36"/>
        <v>0.8892307692307693</v>
      </c>
      <c r="Q171" s="23"/>
      <c r="S171" s="32"/>
      <c r="U171" s="4"/>
      <c r="W171" s="4"/>
      <c r="X171" s="27">
        <v>0</v>
      </c>
      <c r="Y171" s="4" t="s">
        <v>50</v>
      </c>
      <c r="Z171" s="32"/>
      <c r="AA171" s="5">
        <v>2003</v>
      </c>
      <c r="AG171" s="5" t="s">
        <v>75</v>
      </c>
    </row>
    <row r="172" spans="1:34" ht="12.75">
      <c r="A172" s="1" t="s">
        <v>290</v>
      </c>
      <c r="B172" s="1" t="s">
        <v>44</v>
      </c>
      <c r="C172" s="27" t="s">
        <v>606</v>
      </c>
      <c r="D172" s="38" t="s">
        <v>0</v>
      </c>
      <c r="E172" s="30">
        <v>506</v>
      </c>
      <c r="F172" s="4">
        <v>765</v>
      </c>
      <c r="H172" s="4">
        <v>886</v>
      </c>
      <c r="I172" s="22">
        <f t="shared" si="40"/>
        <v>886</v>
      </c>
      <c r="J172" s="4">
        <v>160</v>
      </c>
      <c r="K172" s="4">
        <v>166</v>
      </c>
      <c r="L172" s="5">
        <v>710</v>
      </c>
      <c r="M172" s="4">
        <v>0.7126760563380282</v>
      </c>
      <c r="N172" s="5">
        <v>1193</v>
      </c>
      <c r="O172" s="4">
        <f t="shared" si="36"/>
        <v>0.7426655490360435</v>
      </c>
      <c r="P172" s="5">
        <v>2747</v>
      </c>
      <c r="Q172" s="23">
        <f>(E172/L172)/(P172/10000)</f>
        <v>2.5943795279869977</v>
      </c>
      <c r="R172" s="5">
        <v>2.04</v>
      </c>
      <c r="S172" s="27">
        <v>1.67</v>
      </c>
      <c r="T172" s="5">
        <v>299</v>
      </c>
      <c r="U172" s="4">
        <f aca="true" t="shared" si="41" ref="U172:U186">+E172/T172</f>
        <v>1.6923076923076923</v>
      </c>
      <c r="V172" s="5">
        <v>102</v>
      </c>
      <c r="W172" s="4">
        <f aca="true" t="shared" si="42" ref="W172:W186">+E172/V172</f>
        <v>4.96078431372549</v>
      </c>
      <c r="X172" s="27">
        <v>383</v>
      </c>
      <c r="Y172" s="4">
        <f>+I172/X172</f>
        <v>2.31331592689295</v>
      </c>
      <c r="Z172" s="27">
        <v>230</v>
      </c>
      <c r="AA172" s="5">
        <v>1962</v>
      </c>
      <c r="AB172" s="5">
        <v>1500</v>
      </c>
      <c r="AC172" s="5">
        <v>313</v>
      </c>
      <c r="AD172" s="5">
        <v>214</v>
      </c>
      <c r="AE172" s="5">
        <v>327</v>
      </c>
      <c r="AF172" s="5">
        <v>187</v>
      </c>
      <c r="AG172" s="5" t="s">
        <v>110</v>
      </c>
      <c r="AH172" s="1" t="s">
        <v>46</v>
      </c>
    </row>
    <row r="173" spans="1:33" ht="12.75">
      <c r="A173" s="1" t="s">
        <v>291</v>
      </c>
      <c r="B173" s="1" t="s">
        <v>56</v>
      </c>
      <c r="D173" s="38" t="s">
        <v>0</v>
      </c>
      <c r="E173" s="30">
        <v>410</v>
      </c>
      <c r="H173" s="4">
        <v>520</v>
      </c>
      <c r="I173" s="22">
        <f t="shared" si="40"/>
        <v>520</v>
      </c>
      <c r="J173" s="4">
        <v>410</v>
      </c>
      <c r="K173" s="4">
        <v>95</v>
      </c>
      <c r="L173" s="5">
        <v>803</v>
      </c>
      <c r="M173" s="4">
        <v>0.5105853051058531</v>
      </c>
      <c r="N173" s="5">
        <v>824</v>
      </c>
      <c r="O173" s="4">
        <f t="shared" si="36"/>
        <v>0.6310679611650486</v>
      </c>
      <c r="P173" s="5">
        <v>2442</v>
      </c>
      <c r="Q173" s="23">
        <f>(E173/L173)/(P173/10000)</f>
        <v>2.0908489152573835</v>
      </c>
      <c r="R173" s="5">
        <v>0.688</v>
      </c>
      <c r="S173" s="27">
        <v>1.85</v>
      </c>
      <c r="T173" s="5">
        <v>245</v>
      </c>
      <c r="U173" s="4">
        <f t="shared" si="41"/>
        <v>1.6734693877551021</v>
      </c>
      <c r="V173" s="5">
        <v>44</v>
      </c>
      <c r="W173" s="4">
        <f t="shared" si="42"/>
        <v>9.318181818181818</v>
      </c>
      <c r="X173" s="27">
        <v>325</v>
      </c>
      <c r="Y173" s="4">
        <f>+I173/X173</f>
        <v>1.6</v>
      </c>
      <c r="Z173" s="27">
        <v>176</v>
      </c>
      <c r="AA173" s="5">
        <v>1977</v>
      </c>
      <c r="AB173" s="5">
        <v>2200</v>
      </c>
      <c r="AC173" s="5">
        <v>225</v>
      </c>
      <c r="AD173" s="5">
        <v>185</v>
      </c>
      <c r="AE173" s="5">
        <v>242</v>
      </c>
      <c r="AF173" s="5">
        <v>153</v>
      </c>
      <c r="AG173" s="5" t="s">
        <v>110</v>
      </c>
    </row>
    <row r="174" spans="1:34" ht="12.75">
      <c r="A174" s="1" t="s">
        <v>292</v>
      </c>
      <c r="B174" s="1" t="s">
        <v>293</v>
      </c>
      <c r="D174" s="38" t="s">
        <v>608</v>
      </c>
      <c r="E174" s="30">
        <v>155</v>
      </c>
      <c r="G174" s="4">
        <v>250</v>
      </c>
      <c r="I174" s="22">
        <f t="shared" si="40"/>
        <v>250</v>
      </c>
      <c r="J174" s="4">
        <v>80</v>
      </c>
      <c r="K174" s="4">
        <v>100</v>
      </c>
      <c r="L174" s="5">
        <v>707</v>
      </c>
      <c r="M174" s="4">
        <v>0.21923620933521923</v>
      </c>
      <c r="N174" s="5">
        <v>427</v>
      </c>
      <c r="O174" s="4">
        <f t="shared" si="36"/>
        <v>0.585480093676815</v>
      </c>
      <c r="Q174" s="23"/>
      <c r="R174" s="5">
        <v>0.212</v>
      </c>
      <c r="S174" s="27">
        <v>0.75</v>
      </c>
      <c r="T174" s="5">
        <v>98</v>
      </c>
      <c r="U174" s="4">
        <f t="shared" si="41"/>
        <v>1.5816326530612246</v>
      </c>
      <c r="V174" s="5">
        <v>7</v>
      </c>
      <c r="W174" s="4">
        <f t="shared" si="42"/>
        <v>22.142857142857142</v>
      </c>
      <c r="X174" s="27">
        <v>51</v>
      </c>
      <c r="Y174" s="4">
        <f>+I174/X174</f>
        <v>4.901960784313726</v>
      </c>
      <c r="Z174" s="27">
        <v>68</v>
      </c>
      <c r="AA174" s="5">
        <v>1967</v>
      </c>
      <c r="AC174" s="5">
        <v>509</v>
      </c>
      <c r="AD174" s="5">
        <v>331</v>
      </c>
      <c r="AE174" s="5">
        <v>463</v>
      </c>
      <c r="AF174" s="5">
        <v>250</v>
      </c>
      <c r="AG174" s="5" t="s">
        <v>294</v>
      </c>
      <c r="AH174" s="1" t="s">
        <v>295</v>
      </c>
    </row>
    <row r="175" spans="1:33" ht="12.75">
      <c r="A175" s="1" t="s">
        <v>296</v>
      </c>
      <c r="B175" s="1" t="s">
        <v>80</v>
      </c>
      <c r="D175" s="38" t="s">
        <v>0</v>
      </c>
      <c r="E175" s="21">
        <v>279</v>
      </c>
      <c r="F175" s="4">
        <v>389</v>
      </c>
      <c r="G175" s="4">
        <v>389</v>
      </c>
      <c r="H175" s="4">
        <f>G175*1.2</f>
        <v>466.79999999999995</v>
      </c>
      <c r="I175" s="22">
        <f t="shared" si="40"/>
        <v>466.79999999999995</v>
      </c>
      <c r="J175" s="4">
        <v>125</v>
      </c>
      <c r="K175" s="4">
        <v>145</v>
      </c>
      <c r="L175" s="5">
        <v>578</v>
      </c>
      <c r="M175" s="4">
        <v>0.4826989619377163</v>
      </c>
      <c r="N175" s="5">
        <v>497</v>
      </c>
      <c r="O175" s="4">
        <f t="shared" si="36"/>
        <v>0.939235412474849</v>
      </c>
      <c r="P175" s="5">
        <v>2200</v>
      </c>
      <c r="Q175" s="23">
        <f aca="true" t="shared" si="43" ref="Q175:Q186">(E175/L175)/(P175/10000)</f>
        <v>2.194086190625983</v>
      </c>
      <c r="S175" s="27">
        <v>0</v>
      </c>
      <c r="T175" s="5">
        <v>32</v>
      </c>
      <c r="U175" s="4">
        <f t="shared" si="41"/>
        <v>8.71875</v>
      </c>
      <c r="V175" s="5">
        <v>7</v>
      </c>
      <c r="W175" s="4">
        <f t="shared" si="42"/>
        <v>39.857142857142854</v>
      </c>
      <c r="X175" s="27">
        <v>0</v>
      </c>
      <c r="Y175" s="4" t="s">
        <v>50</v>
      </c>
      <c r="Z175" s="27">
        <v>0</v>
      </c>
      <c r="AA175" s="5">
        <v>1978</v>
      </c>
      <c r="AC175" s="5">
        <v>96</v>
      </c>
      <c r="AD175" s="5">
        <v>57</v>
      </c>
      <c r="AE175" s="5">
        <v>82</v>
      </c>
      <c r="AF175" s="5">
        <v>48</v>
      </c>
      <c r="AG175" s="5" t="s">
        <v>294</v>
      </c>
    </row>
    <row r="176" spans="1:33" ht="12.75">
      <c r="A176" s="1" t="s">
        <v>297</v>
      </c>
      <c r="B176" s="1" t="s">
        <v>156</v>
      </c>
      <c r="D176" s="38" t="s">
        <v>608</v>
      </c>
      <c r="E176" s="30">
        <v>90</v>
      </c>
      <c r="H176" s="4">
        <v>152</v>
      </c>
      <c r="I176" s="22">
        <f t="shared" si="40"/>
        <v>152</v>
      </c>
      <c r="J176" s="4">
        <v>45</v>
      </c>
      <c r="K176" s="4">
        <v>145</v>
      </c>
      <c r="L176" s="5">
        <v>439</v>
      </c>
      <c r="M176" s="4">
        <v>0.20501138952164008</v>
      </c>
      <c r="N176" s="5">
        <v>464</v>
      </c>
      <c r="O176" s="4">
        <f t="shared" si="36"/>
        <v>0.3275862068965517</v>
      </c>
      <c r="P176" s="5">
        <v>5336</v>
      </c>
      <c r="Q176" s="23">
        <f t="shared" si="43"/>
        <v>0.38420425322646196</v>
      </c>
      <c r="R176" s="5">
        <v>1.833</v>
      </c>
      <c r="S176" s="27">
        <v>4.63</v>
      </c>
      <c r="T176" s="5">
        <v>2762</v>
      </c>
      <c r="U176" s="4">
        <f t="shared" si="41"/>
        <v>0.03258508327299059</v>
      </c>
      <c r="V176" s="5">
        <v>110</v>
      </c>
      <c r="W176" s="4">
        <f t="shared" si="42"/>
        <v>0.8181818181818182</v>
      </c>
      <c r="X176" s="27">
        <v>709</v>
      </c>
      <c r="Y176" s="4">
        <f aca="true" t="shared" si="44" ref="Y176:Y186">+I176/X176</f>
        <v>0.2143864598025388</v>
      </c>
      <c r="Z176" s="27">
        <v>153</v>
      </c>
      <c r="AA176" s="5">
        <v>1974</v>
      </c>
      <c r="AB176" s="5">
        <v>3200</v>
      </c>
      <c r="AC176" s="5">
        <v>679</v>
      </c>
      <c r="AD176" s="5">
        <v>536</v>
      </c>
      <c r="AE176" s="5">
        <v>669</v>
      </c>
      <c r="AF176" s="5">
        <v>471</v>
      </c>
      <c r="AG176" s="5" t="s">
        <v>294</v>
      </c>
    </row>
    <row r="177" spans="1:33" ht="12.75">
      <c r="A177" s="1" t="s">
        <v>298</v>
      </c>
      <c r="B177" s="1" t="s">
        <v>56</v>
      </c>
      <c r="D177" s="38" t="s">
        <v>0</v>
      </c>
      <c r="E177" s="21">
        <v>232</v>
      </c>
      <c r="H177" s="4">
        <v>380</v>
      </c>
      <c r="I177" s="22">
        <f t="shared" si="40"/>
        <v>380</v>
      </c>
      <c r="J177" s="4">
        <v>50</v>
      </c>
      <c r="K177" s="4">
        <v>50</v>
      </c>
      <c r="L177" s="5">
        <v>384</v>
      </c>
      <c r="M177" s="4">
        <v>0.6041666666666666</v>
      </c>
      <c r="N177" s="5">
        <v>612</v>
      </c>
      <c r="O177" s="4">
        <f t="shared" si="36"/>
        <v>0.6209150326797386</v>
      </c>
      <c r="P177" s="5">
        <v>2967</v>
      </c>
      <c r="Q177" s="23">
        <f t="shared" si="43"/>
        <v>2.0362880575216264</v>
      </c>
      <c r="T177" s="5">
        <v>20</v>
      </c>
      <c r="U177" s="4">
        <f t="shared" si="41"/>
        <v>11.6</v>
      </c>
      <c r="V177" s="5">
        <v>7</v>
      </c>
      <c r="W177" s="4">
        <f t="shared" si="42"/>
        <v>33.142857142857146</v>
      </c>
      <c r="X177" s="5">
        <v>157</v>
      </c>
      <c r="Y177" s="4">
        <f t="shared" si="44"/>
        <v>2.4203821656050954</v>
      </c>
      <c r="AA177" s="5">
        <v>1995</v>
      </c>
      <c r="AC177" s="38">
        <v>2</v>
      </c>
      <c r="AD177" s="38">
        <v>2</v>
      </c>
      <c r="AE177" s="5">
        <v>40</v>
      </c>
      <c r="AF177" s="5">
        <v>28</v>
      </c>
      <c r="AG177" s="5" t="s">
        <v>66</v>
      </c>
    </row>
    <row r="178" spans="1:34" ht="12.75">
      <c r="A178" s="1" t="s">
        <v>299</v>
      </c>
      <c r="B178" s="1" t="s">
        <v>80</v>
      </c>
      <c r="D178" s="38" t="s">
        <v>0</v>
      </c>
      <c r="E178" s="30">
        <v>279</v>
      </c>
      <c r="F178" s="4">
        <v>371</v>
      </c>
      <c r="G178" s="4">
        <v>371</v>
      </c>
      <c r="H178" s="4">
        <f>G178*1.2</f>
        <v>445.2</v>
      </c>
      <c r="I178" s="22">
        <f t="shared" si="40"/>
        <v>445.2</v>
      </c>
      <c r="J178" s="4">
        <v>279</v>
      </c>
      <c r="K178" s="4">
        <v>90</v>
      </c>
      <c r="L178" s="5">
        <v>394</v>
      </c>
      <c r="M178" s="4">
        <v>0.7081218274111675</v>
      </c>
      <c r="N178" s="5">
        <v>315</v>
      </c>
      <c r="O178" s="4">
        <f t="shared" si="36"/>
        <v>1.4133333333333333</v>
      </c>
      <c r="P178" s="5">
        <v>2967</v>
      </c>
      <c r="Q178" s="23">
        <f t="shared" si="43"/>
        <v>2.386659344156277</v>
      </c>
      <c r="T178" s="5">
        <v>20</v>
      </c>
      <c r="U178" s="4">
        <f t="shared" si="41"/>
        <v>13.95</v>
      </c>
      <c r="V178" s="5">
        <v>8</v>
      </c>
      <c r="W178" s="4">
        <f t="shared" si="42"/>
        <v>34.875</v>
      </c>
      <c r="X178" s="5">
        <v>60</v>
      </c>
      <c r="Y178" s="4">
        <f t="shared" si="44"/>
        <v>7.42</v>
      </c>
      <c r="AA178" s="5">
        <v>1976</v>
      </c>
      <c r="AB178" s="5">
        <v>600</v>
      </c>
      <c r="AC178" s="5">
        <v>47</v>
      </c>
      <c r="AD178" s="5">
        <v>31</v>
      </c>
      <c r="AE178" s="5">
        <v>55</v>
      </c>
      <c r="AF178" s="5">
        <v>31</v>
      </c>
      <c r="AG178" s="5" t="s">
        <v>60</v>
      </c>
      <c r="AH178" s="1" t="s">
        <v>300</v>
      </c>
    </row>
    <row r="179" spans="1:33" ht="12.75">
      <c r="A179" s="1" t="s">
        <v>301</v>
      </c>
      <c r="B179" s="1" t="s">
        <v>56</v>
      </c>
      <c r="D179" s="38" t="s">
        <v>0</v>
      </c>
      <c r="E179" s="30">
        <v>1146</v>
      </c>
      <c r="H179" s="4">
        <v>1491</v>
      </c>
      <c r="I179" s="22">
        <f t="shared" si="40"/>
        <v>1491</v>
      </c>
      <c r="J179" s="4">
        <v>135</v>
      </c>
      <c r="K179" s="4">
        <v>135</v>
      </c>
      <c r="L179" s="5">
        <v>1110</v>
      </c>
      <c r="M179" s="4">
        <v>1.0324324324324323</v>
      </c>
      <c r="N179" s="5">
        <v>1198</v>
      </c>
      <c r="O179" s="4">
        <f t="shared" si="36"/>
        <v>1.2445742904841401</v>
      </c>
      <c r="P179" s="5">
        <v>2816</v>
      </c>
      <c r="Q179" s="23">
        <f t="shared" si="43"/>
        <v>3.666308353808353</v>
      </c>
      <c r="R179" s="5">
        <v>0.688</v>
      </c>
      <c r="S179" s="27">
        <v>1.52</v>
      </c>
      <c r="T179" s="5">
        <v>707</v>
      </c>
      <c r="U179" s="4">
        <f t="shared" si="41"/>
        <v>1.620933521923621</v>
      </c>
      <c r="V179" s="5">
        <v>86</v>
      </c>
      <c r="W179" s="4">
        <f t="shared" si="42"/>
        <v>13.325581395348838</v>
      </c>
      <c r="X179" s="27">
        <v>541</v>
      </c>
      <c r="Y179" s="4">
        <f t="shared" si="44"/>
        <v>2.756007393715342</v>
      </c>
      <c r="Z179" s="27">
        <v>357</v>
      </c>
      <c r="AA179" s="5">
        <v>1974</v>
      </c>
      <c r="AB179" s="5">
        <v>1100</v>
      </c>
      <c r="AC179" s="5">
        <v>173</v>
      </c>
      <c r="AD179" s="5">
        <v>142</v>
      </c>
      <c r="AE179" s="5">
        <v>192</v>
      </c>
      <c r="AF179" s="5">
        <v>132</v>
      </c>
      <c r="AG179" s="5" t="s">
        <v>45</v>
      </c>
    </row>
    <row r="180" spans="1:33" ht="12.75">
      <c r="A180" s="1" t="s">
        <v>302</v>
      </c>
      <c r="B180" s="1" t="s">
        <v>65</v>
      </c>
      <c r="D180" s="38" t="s">
        <v>0</v>
      </c>
      <c r="E180" s="30">
        <v>290</v>
      </c>
      <c r="H180" s="4">
        <v>490</v>
      </c>
      <c r="I180" s="22">
        <f t="shared" si="40"/>
        <v>490</v>
      </c>
      <c r="J180" s="4">
        <v>75</v>
      </c>
      <c r="K180" s="4">
        <v>103</v>
      </c>
      <c r="L180" s="5">
        <v>1125</v>
      </c>
      <c r="M180" s="4">
        <v>0.2577777777777778</v>
      </c>
      <c r="N180" s="5">
        <v>404</v>
      </c>
      <c r="O180" s="4">
        <f t="shared" si="36"/>
        <v>1.2128712871287128</v>
      </c>
      <c r="P180" s="5">
        <v>2604</v>
      </c>
      <c r="Q180" s="23">
        <f t="shared" si="43"/>
        <v>0.9899300221880866</v>
      </c>
      <c r="R180" s="5">
        <v>0.621</v>
      </c>
      <c r="S180" s="27">
        <v>1.54</v>
      </c>
      <c r="T180" s="5">
        <v>388</v>
      </c>
      <c r="U180" s="4">
        <f t="shared" si="41"/>
        <v>0.7474226804123711</v>
      </c>
      <c r="V180" s="5">
        <v>75</v>
      </c>
      <c r="W180" s="4">
        <f t="shared" si="42"/>
        <v>3.8666666666666667</v>
      </c>
      <c r="X180" s="27">
        <v>307</v>
      </c>
      <c r="Y180" s="4">
        <f t="shared" si="44"/>
        <v>1.5960912052117264</v>
      </c>
      <c r="Z180" s="27">
        <v>199</v>
      </c>
      <c r="AA180" s="5">
        <v>1964</v>
      </c>
      <c r="AB180" s="5">
        <v>1600</v>
      </c>
      <c r="AC180" s="5">
        <v>322</v>
      </c>
      <c r="AD180" s="5">
        <v>227</v>
      </c>
      <c r="AE180" s="5">
        <v>342</v>
      </c>
      <c r="AF180" s="5">
        <v>214</v>
      </c>
      <c r="AG180" s="5" t="s">
        <v>45</v>
      </c>
    </row>
    <row r="181" spans="1:33" ht="12.75">
      <c r="A181" s="1" t="s">
        <v>303</v>
      </c>
      <c r="B181" s="1" t="s">
        <v>56</v>
      </c>
      <c r="D181" s="38" t="s">
        <v>0</v>
      </c>
      <c r="E181" s="30">
        <v>1893</v>
      </c>
      <c r="H181" s="4">
        <v>2463</v>
      </c>
      <c r="I181" s="22">
        <f t="shared" si="40"/>
        <v>2463</v>
      </c>
      <c r="J181" s="4">
        <v>160</v>
      </c>
      <c r="K181" s="4">
        <v>160</v>
      </c>
      <c r="L181" s="5">
        <v>1527</v>
      </c>
      <c r="M181" s="4">
        <v>1.2396856581532416</v>
      </c>
      <c r="N181" s="5">
        <v>2397</v>
      </c>
      <c r="O181" s="4">
        <f t="shared" si="36"/>
        <v>1.027534418022528</v>
      </c>
      <c r="P181" s="5">
        <v>2178</v>
      </c>
      <c r="Q181" s="23">
        <f t="shared" si="43"/>
        <v>5.691853343219659</v>
      </c>
      <c r="R181" s="5">
        <v>1.179</v>
      </c>
      <c r="S181" s="27">
        <v>2.46</v>
      </c>
      <c r="T181" s="5">
        <v>2479</v>
      </c>
      <c r="U181" s="4">
        <f t="shared" si="41"/>
        <v>0.763614360629286</v>
      </c>
      <c r="V181" s="5">
        <v>231</v>
      </c>
      <c r="W181" s="4">
        <f t="shared" si="42"/>
        <v>8.194805194805195</v>
      </c>
      <c r="X181" s="36">
        <v>1047</v>
      </c>
      <c r="Y181" s="4">
        <f t="shared" si="44"/>
        <v>2.35243553008596</v>
      </c>
      <c r="Z181" s="27">
        <v>425</v>
      </c>
      <c r="AA181" s="5">
        <v>1973</v>
      </c>
      <c r="AB181" s="5">
        <v>1400</v>
      </c>
      <c r="AC181" s="5">
        <v>200</v>
      </c>
      <c r="AD181" s="5">
        <v>129</v>
      </c>
      <c r="AE181" s="5">
        <v>218</v>
      </c>
      <c r="AF181" s="5">
        <v>112</v>
      </c>
      <c r="AG181" s="5" t="s">
        <v>140</v>
      </c>
    </row>
    <row r="182" spans="1:33" ht="12.75">
      <c r="A182" s="1" t="s">
        <v>304</v>
      </c>
      <c r="B182" s="1" t="s">
        <v>56</v>
      </c>
      <c r="D182" s="38" t="s">
        <v>0</v>
      </c>
      <c r="E182" s="30">
        <v>1154</v>
      </c>
      <c r="H182" s="4">
        <v>1607</v>
      </c>
      <c r="I182" s="22">
        <f t="shared" si="40"/>
        <v>1607</v>
      </c>
      <c r="J182" s="4">
        <v>96</v>
      </c>
      <c r="K182" s="4">
        <v>96</v>
      </c>
      <c r="L182" s="5">
        <v>1380</v>
      </c>
      <c r="M182" s="4">
        <v>0.836231884057971</v>
      </c>
      <c r="N182" s="5">
        <v>1662</v>
      </c>
      <c r="O182" s="4">
        <f t="shared" si="36"/>
        <v>0.96690734055355</v>
      </c>
      <c r="P182" s="5">
        <v>3330</v>
      </c>
      <c r="Q182" s="23">
        <f t="shared" si="43"/>
        <v>2.5112068590329457</v>
      </c>
      <c r="R182" s="5">
        <v>0.398</v>
      </c>
      <c r="S182" s="27">
        <v>1.4</v>
      </c>
      <c r="T182" s="5">
        <v>698</v>
      </c>
      <c r="U182" s="4">
        <f t="shared" si="41"/>
        <v>1.653295128939828</v>
      </c>
      <c r="V182" s="5">
        <v>47</v>
      </c>
      <c r="W182" s="4">
        <f t="shared" si="42"/>
        <v>24.5531914893617</v>
      </c>
      <c r="X182" s="27">
        <v>646</v>
      </c>
      <c r="Y182" s="4">
        <f t="shared" si="44"/>
        <v>2.4876160990712073</v>
      </c>
      <c r="Z182" s="27">
        <v>461</v>
      </c>
      <c r="AA182" s="5">
        <v>1980</v>
      </c>
      <c r="AB182" s="5">
        <v>410</v>
      </c>
      <c r="AC182" s="5">
        <v>104</v>
      </c>
      <c r="AD182" s="5">
        <v>75</v>
      </c>
      <c r="AE182" s="5">
        <v>119</v>
      </c>
      <c r="AF182" s="5">
        <v>72</v>
      </c>
      <c r="AG182" s="5" t="s">
        <v>170</v>
      </c>
    </row>
    <row r="183" spans="1:33" ht="12.75">
      <c r="A183" s="1" t="s">
        <v>305</v>
      </c>
      <c r="B183" s="1" t="s">
        <v>56</v>
      </c>
      <c r="D183" s="38" t="s">
        <v>0</v>
      </c>
      <c r="E183" s="30">
        <v>1046</v>
      </c>
      <c r="H183" s="4">
        <v>1470</v>
      </c>
      <c r="I183" s="22">
        <f t="shared" si="40"/>
        <v>1470</v>
      </c>
      <c r="J183" s="4">
        <v>65</v>
      </c>
      <c r="K183" s="4">
        <v>75</v>
      </c>
      <c r="L183" s="5">
        <v>1636</v>
      </c>
      <c r="M183" s="4">
        <v>0.6393643031784841</v>
      </c>
      <c r="N183" s="5">
        <v>2552</v>
      </c>
      <c r="O183" s="4">
        <f t="shared" si="36"/>
        <v>0.5760188087774295</v>
      </c>
      <c r="P183" s="5">
        <v>2945</v>
      </c>
      <c r="Q183" s="23">
        <f t="shared" si="43"/>
        <v>2.1710163096043607</v>
      </c>
      <c r="R183" s="5">
        <v>0.556</v>
      </c>
      <c r="S183" s="27">
        <v>1.12</v>
      </c>
      <c r="T183" s="5">
        <v>636</v>
      </c>
      <c r="U183" s="4">
        <f t="shared" si="41"/>
        <v>1.6446540880503144</v>
      </c>
      <c r="V183" s="5">
        <v>84</v>
      </c>
      <c r="W183" s="4">
        <f t="shared" si="42"/>
        <v>12.452380952380953</v>
      </c>
      <c r="X183" s="27">
        <v>446</v>
      </c>
      <c r="Y183" s="4">
        <f t="shared" si="44"/>
        <v>3.295964125560538</v>
      </c>
      <c r="Z183" s="27">
        <v>399</v>
      </c>
      <c r="AA183" s="5">
        <v>1979</v>
      </c>
      <c r="AC183" s="5">
        <v>81</v>
      </c>
      <c r="AD183" s="5">
        <v>58</v>
      </c>
      <c r="AE183" s="5">
        <v>92</v>
      </c>
      <c r="AF183" s="5">
        <v>57</v>
      </c>
      <c r="AG183" s="5" t="s">
        <v>170</v>
      </c>
    </row>
    <row r="184" spans="1:33" ht="12.75">
      <c r="A184" s="1" t="s">
        <v>306</v>
      </c>
      <c r="B184" s="1" t="s">
        <v>307</v>
      </c>
      <c r="D184" s="38" t="s">
        <v>608</v>
      </c>
      <c r="E184" s="30">
        <v>82</v>
      </c>
      <c r="G184" s="4">
        <v>111</v>
      </c>
      <c r="I184" s="22">
        <f t="shared" si="40"/>
        <v>111</v>
      </c>
      <c r="J184" s="4">
        <v>41</v>
      </c>
      <c r="K184" s="4">
        <v>57</v>
      </c>
      <c r="L184" s="5">
        <v>426</v>
      </c>
      <c r="M184" s="4">
        <v>0.19248826291079812</v>
      </c>
      <c r="N184" s="5">
        <v>388</v>
      </c>
      <c r="O184" s="4">
        <f t="shared" si="36"/>
        <v>0.2860824742268041</v>
      </c>
      <c r="P184" s="5">
        <v>2990</v>
      </c>
      <c r="Q184" s="23">
        <f t="shared" si="43"/>
        <v>0.6437734545511643</v>
      </c>
      <c r="R184" s="5">
        <v>0.121</v>
      </c>
      <c r="S184" s="27">
        <v>0.7</v>
      </c>
      <c r="T184" s="5">
        <v>112</v>
      </c>
      <c r="U184" s="4">
        <f t="shared" si="41"/>
        <v>0.7321428571428571</v>
      </c>
      <c r="V184" s="5">
        <v>8</v>
      </c>
      <c r="W184" s="4">
        <f t="shared" si="42"/>
        <v>10.25</v>
      </c>
      <c r="X184" s="27">
        <v>134</v>
      </c>
      <c r="Y184" s="4">
        <f t="shared" si="44"/>
        <v>0.8283582089552238</v>
      </c>
      <c r="Z184" s="27">
        <v>191</v>
      </c>
      <c r="AA184" s="5">
        <v>1970</v>
      </c>
      <c r="AB184" s="5">
        <v>2000</v>
      </c>
      <c r="AC184" s="5">
        <v>513</v>
      </c>
      <c r="AD184" s="5">
        <v>386</v>
      </c>
      <c r="AE184" s="5">
        <v>529</v>
      </c>
      <c r="AF184" s="5">
        <v>347</v>
      </c>
      <c r="AG184" s="5" t="s">
        <v>60</v>
      </c>
    </row>
    <row r="185" spans="1:33" ht="12.75">
      <c r="A185" s="1" t="s">
        <v>308</v>
      </c>
      <c r="B185" s="1" t="s">
        <v>80</v>
      </c>
      <c r="D185" s="38" t="s">
        <v>0</v>
      </c>
      <c r="E185" s="30">
        <v>362</v>
      </c>
      <c r="F185" s="4">
        <v>483</v>
      </c>
      <c r="G185" s="4">
        <v>483</v>
      </c>
      <c r="H185" s="4">
        <f>G185*1.2</f>
        <v>579.6</v>
      </c>
      <c r="I185" s="22">
        <f t="shared" si="40"/>
        <v>579.6</v>
      </c>
      <c r="J185" s="4">
        <v>65</v>
      </c>
      <c r="K185" s="4">
        <v>71</v>
      </c>
      <c r="L185" s="5">
        <v>445</v>
      </c>
      <c r="M185" s="4">
        <v>0.8134831460674158</v>
      </c>
      <c r="N185" s="5">
        <v>426</v>
      </c>
      <c r="O185" s="4">
        <f t="shared" si="36"/>
        <v>1.36056338028169</v>
      </c>
      <c r="P185" s="5">
        <v>3268</v>
      </c>
      <c r="Q185" s="23">
        <f t="shared" si="43"/>
        <v>2.4892385130581878</v>
      </c>
      <c r="S185" s="27">
        <v>2.23</v>
      </c>
      <c r="T185" s="5">
        <v>18</v>
      </c>
      <c r="U185" s="4">
        <f t="shared" si="41"/>
        <v>20.11111111111111</v>
      </c>
      <c r="V185" s="5">
        <v>9</v>
      </c>
      <c r="W185" s="4">
        <f t="shared" si="42"/>
        <v>40.22222222222222</v>
      </c>
      <c r="X185" s="27">
        <v>134</v>
      </c>
      <c r="Y185" s="4">
        <f t="shared" si="44"/>
        <v>4.325373134328358</v>
      </c>
      <c r="Z185" s="27">
        <v>60</v>
      </c>
      <c r="AA185" s="5">
        <v>1995</v>
      </c>
      <c r="AC185" s="5">
        <v>16</v>
      </c>
      <c r="AD185" s="5">
        <v>15</v>
      </c>
      <c r="AE185" s="5">
        <v>39</v>
      </c>
      <c r="AF185" s="5">
        <v>33</v>
      </c>
      <c r="AG185" s="5" t="s">
        <v>235</v>
      </c>
    </row>
    <row r="186" spans="1:33" ht="12.75">
      <c r="A186" s="1" t="s">
        <v>309</v>
      </c>
      <c r="B186" s="1" t="s">
        <v>142</v>
      </c>
      <c r="D186" s="38" t="s">
        <v>608</v>
      </c>
      <c r="E186" s="30">
        <v>115</v>
      </c>
      <c r="F186" s="4">
        <v>138</v>
      </c>
      <c r="G186" s="4">
        <v>138</v>
      </c>
      <c r="H186" s="4">
        <v>159</v>
      </c>
      <c r="I186" s="22">
        <f t="shared" si="40"/>
        <v>159</v>
      </c>
      <c r="L186" s="5">
        <v>1200</v>
      </c>
      <c r="M186" s="4">
        <v>0.09583333333333334</v>
      </c>
      <c r="N186" s="5">
        <v>1183</v>
      </c>
      <c r="O186" s="4">
        <f t="shared" si="36"/>
        <v>0.13440405748098055</v>
      </c>
      <c r="P186" s="5">
        <v>4029</v>
      </c>
      <c r="Q186" s="23">
        <f t="shared" si="43"/>
        <v>0.23785885662281794</v>
      </c>
      <c r="R186" s="5">
        <v>0.857</v>
      </c>
      <c r="S186" s="27">
        <v>1.21</v>
      </c>
      <c r="T186" s="5">
        <v>737</v>
      </c>
      <c r="U186" s="4">
        <f t="shared" si="41"/>
        <v>0.1560379918588874</v>
      </c>
      <c r="V186" s="5">
        <v>66</v>
      </c>
      <c r="W186" s="4">
        <f t="shared" si="42"/>
        <v>1.7424242424242424</v>
      </c>
      <c r="X186" s="27">
        <v>227</v>
      </c>
      <c r="Y186" s="4">
        <f t="shared" si="44"/>
        <v>0.7004405286343612</v>
      </c>
      <c r="Z186" s="27">
        <v>188</v>
      </c>
      <c r="AA186" s="5">
        <v>1941</v>
      </c>
      <c r="AB186" s="5">
        <v>3300</v>
      </c>
      <c r="AC186" s="5">
        <v>938</v>
      </c>
      <c r="AD186" s="5">
        <v>643</v>
      </c>
      <c r="AE186" s="5">
        <v>840</v>
      </c>
      <c r="AF186" s="5">
        <v>580</v>
      </c>
      <c r="AG186" s="5" t="s">
        <v>83</v>
      </c>
    </row>
    <row r="187" spans="1:33" ht="12.75">
      <c r="A187" s="28" t="s">
        <v>310</v>
      </c>
      <c r="B187" s="29" t="s">
        <v>80</v>
      </c>
      <c r="D187" s="38" t="s">
        <v>0</v>
      </c>
      <c r="E187" s="30"/>
      <c r="F187" s="4">
        <v>242</v>
      </c>
      <c r="G187" s="4">
        <v>242</v>
      </c>
      <c r="H187" s="4">
        <v>290.4</v>
      </c>
      <c r="I187" s="22">
        <f t="shared" si="40"/>
        <v>290.4</v>
      </c>
      <c r="K187" s="4">
        <v>42</v>
      </c>
      <c r="N187" s="5">
        <v>286</v>
      </c>
      <c r="O187" s="4">
        <f t="shared" si="36"/>
        <v>1.0153846153846153</v>
      </c>
      <c r="Q187" s="23"/>
      <c r="S187" s="32"/>
      <c r="U187" s="4"/>
      <c r="W187" s="4"/>
      <c r="X187" s="27">
        <v>0</v>
      </c>
      <c r="Y187" s="4" t="s">
        <v>50</v>
      </c>
      <c r="Z187" s="32"/>
      <c r="AA187" s="5">
        <v>2003</v>
      </c>
      <c r="AG187" s="5" t="s">
        <v>60</v>
      </c>
    </row>
    <row r="188" spans="1:33" ht="12.75">
      <c r="A188" s="1" t="s">
        <v>311</v>
      </c>
      <c r="B188" s="1" t="s">
        <v>312</v>
      </c>
      <c r="D188" s="38" t="s">
        <v>608</v>
      </c>
      <c r="E188" s="21">
        <v>80</v>
      </c>
      <c r="G188" s="4">
        <v>120</v>
      </c>
      <c r="I188" s="22">
        <f t="shared" si="40"/>
        <v>120</v>
      </c>
      <c r="J188" s="4">
        <v>40</v>
      </c>
      <c r="K188" s="4">
        <v>40</v>
      </c>
      <c r="L188" s="5">
        <v>664</v>
      </c>
      <c r="M188" s="4">
        <v>0.12048192771084337</v>
      </c>
      <c r="N188" s="5">
        <v>852</v>
      </c>
      <c r="O188" s="4">
        <f t="shared" si="36"/>
        <v>0.14084507042253522</v>
      </c>
      <c r="T188" s="5">
        <v>15</v>
      </c>
      <c r="U188" s="4">
        <f>+E188/T188</f>
        <v>5.333333333333333</v>
      </c>
      <c r="V188" s="5">
        <v>3</v>
      </c>
      <c r="W188" s="22">
        <f>E188/V188</f>
        <v>26.666666666666668</v>
      </c>
      <c r="X188" s="5">
        <v>35</v>
      </c>
      <c r="Y188" s="4">
        <f>+I188/X188</f>
        <v>3.4285714285714284</v>
      </c>
      <c r="AA188" s="5">
        <v>1986</v>
      </c>
      <c r="AC188" s="5">
        <v>23</v>
      </c>
      <c r="AD188" s="5">
        <v>15</v>
      </c>
      <c r="AE188" s="5">
        <v>21</v>
      </c>
      <c r="AF188" s="5">
        <v>15</v>
      </c>
      <c r="AG188" s="5" t="s">
        <v>110</v>
      </c>
    </row>
    <row r="189" spans="1:34" ht="12.75">
      <c r="A189" s="1" t="s">
        <v>313</v>
      </c>
      <c r="B189" s="1" t="s">
        <v>314</v>
      </c>
      <c r="D189" s="38" t="s">
        <v>608</v>
      </c>
      <c r="E189" s="30">
        <v>45</v>
      </c>
      <c r="G189" s="4">
        <v>65</v>
      </c>
      <c r="I189" s="22">
        <f t="shared" si="40"/>
        <v>65</v>
      </c>
      <c r="J189" s="4">
        <v>35</v>
      </c>
      <c r="K189" s="4">
        <v>55</v>
      </c>
      <c r="L189" s="5">
        <v>1003</v>
      </c>
      <c r="M189" s="4">
        <v>0.0448654037886341</v>
      </c>
      <c r="N189" s="5">
        <v>1207</v>
      </c>
      <c r="O189" s="4">
        <f t="shared" si="36"/>
        <v>0.053852526926263466</v>
      </c>
      <c r="P189" s="5">
        <v>2870</v>
      </c>
      <c r="Q189" s="23">
        <f>(E189/L189)/(P189/10000)</f>
        <v>0.1563254487408854</v>
      </c>
      <c r="R189" s="5">
        <v>0.42</v>
      </c>
      <c r="S189" s="27">
        <v>0.65</v>
      </c>
      <c r="T189" s="5">
        <v>355</v>
      </c>
      <c r="U189" s="4">
        <f>+E189/T189</f>
        <v>0.1267605633802817</v>
      </c>
      <c r="V189" s="5">
        <v>63</v>
      </c>
      <c r="W189" s="4">
        <f>+E189/V189</f>
        <v>0.7142857142857143</v>
      </c>
      <c r="X189" s="27">
        <v>215</v>
      </c>
      <c r="Y189" s="4">
        <f>+I189/X189</f>
        <v>0.3023255813953488</v>
      </c>
      <c r="Z189" s="27">
        <v>333</v>
      </c>
      <c r="AA189" s="5">
        <v>1967</v>
      </c>
      <c r="AB189" s="5">
        <v>2200</v>
      </c>
      <c r="AC189" s="5">
        <v>609</v>
      </c>
      <c r="AD189" s="5">
        <v>462</v>
      </c>
      <c r="AE189" s="5">
        <v>584</v>
      </c>
      <c r="AF189" s="5">
        <v>400</v>
      </c>
      <c r="AG189" s="5" t="s">
        <v>94</v>
      </c>
      <c r="AH189" s="1" t="s">
        <v>315</v>
      </c>
    </row>
    <row r="190" spans="1:33" ht="12.75">
      <c r="A190" s="1" t="s">
        <v>523</v>
      </c>
      <c r="B190" s="1" t="s">
        <v>522</v>
      </c>
      <c r="D190" s="38" t="s">
        <v>608</v>
      </c>
      <c r="I190" s="22"/>
      <c r="L190" s="5">
        <v>2632</v>
      </c>
      <c r="N190" s="5">
        <v>1483</v>
      </c>
      <c r="O190" s="4"/>
      <c r="P190" s="5">
        <v>3848</v>
      </c>
      <c r="Q190" s="23"/>
      <c r="R190" s="5">
        <v>6.405</v>
      </c>
      <c r="S190" s="27">
        <v>13.71</v>
      </c>
      <c r="T190" s="5">
        <v>1530</v>
      </c>
      <c r="U190" s="4"/>
      <c r="V190" s="5">
        <v>260</v>
      </c>
      <c r="W190" s="4"/>
      <c r="X190" s="36">
        <v>1138</v>
      </c>
      <c r="Y190" s="4"/>
      <c r="Z190" s="27">
        <v>83</v>
      </c>
      <c r="AA190" s="5">
        <v>1963</v>
      </c>
      <c r="AC190" s="5">
        <v>1836</v>
      </c>
      <c r="AD190" s="5">
        <v>972</v>
      </c>
      <c r="AE190" s="5">
        <v>1167</v>
      </c>
      <c r="AF190" s="5">
        <v>868</v>
      </c>
      <c r="AG190" s="5" t="s">
        <v>75</v>
      </c>
    </row>
    <row r="191" spans="1:33" ht="12.75">
      <c r="A191" s="1" t="s">
        <v>316</v>
      </c>
      <c r="B191" s="1" t="s">
        <v>65</v>
      </c>
      <c r="D191" s="38" t="s">
        <v>0</v>
      </c>
      <c r="E191" s="21">
        <v>245</v>
      </c>
      <c r="H191" s="4">
        <v>385</v>
      </c>
      <c r="I191" s="22">
        <f>MAX(F191:H191)</f>
        <v>385</v>
      </c>
      <c r="J191" s="4">
        <v>75</v>
      </c>
      <c r="L191" s="5">
        <v>420</v>
      </c>
      <c r="M191" s="4">
        <v>0.5833333333333334</v>
      </c>
      <c r="N191" s="5">
        <v>568</v>
      </c>
      <c r="O191" s="4">
        <f>+I191/N191</f>
        <v>0.6778169014084507</v>
      </c>
      <c r="Q191" s="23"/>
      <c r="T191" s="5">
        <v>16</v>
      </c>
      <c r="U191" s="4">
        <f>+E191/T191</f>
        <v>15.3125</v>
      </c>
      <c r="V191" s="5">
        <v>6</v>
      </c>
      <c r="W191" s="4">
        <f>+E191/V191</f>
        <v>40.833333333333336</v>
      </c>
      <c r="X191" s="5">
        <v>46</v>
      </c>
      <c r="Y191" s="4">
        <f>+I191/X191</f>
        <v>8.369565217391305</v>
      </c>
      <c r="AA191" s="5">
        <v>1994</v>
      </c>
      <c r="AC191" s="5">
        <v>10</v>
      </c>
      <c r="AD191" s="5">
        <v>10</v>
      </c>
      <c r="AE191" s="5">
        <v>16</v>
      </c>
      <c r="AF191" s="5">
        <v>14</v>
      </c>
      <c r="AG191" s="5" t="s">
        <v>75</v>
      </c>
    </row>
    <row r="192" spans="1:33" ht="12.75">
      <c r="A192" s="1" t="s">
        <v>524</v>
      </c>
      <c r="B192" s="1" t="s">
        <v>522</v>
      </c>
      <c r="D192" s="38" t="s">
        <v>608</v>
      </c>
      <c r="I192" s="22"/>
      <c r="L192" s="5">
        <v>940</v>
      </c>
      <c r="N192" s="5">
        <v>903</v>
      </c>
      <c r="O192" s="4"/>
      <c r="P192" s="5">
        <v>3036</v>
      </c>
      <c r="Q192" s="23"/>
      <c r="R192" s="5">
        <v>3.085</v>
      </c>
      <c r="S192" s="27">
        <v>5.29</v>
      </c>
      <c r="T192" s="5">
        <v>1583</v>
      </c>
      <c r="U192" s="4"/>
      <c r="V192" s="5">
        <v>313</v>
      </c>
      <c r="W192" s="4"/>
      <c r="X192" s="36">
        <v>1316</v>
      </c>
      <c r="Y192" s="4"/>
      <c r="Z192" s="27">
        <v>249</v>
      </c>
      <c r="AA192" s="5">
        <v>1987</v>
      </c>
      <c r="AC192" s="5">
        <v>949</v>
      </c>
      <c r="AD192" s="5">
        <v>866</v>
      </c>
      <c r="AE192" s="5">
        <v>979</v>
      </c>
      <c r="AF192" s="5">
        <v>818</v>
      </c>
      <c r="AG192" s="5" t="s">
        <v>75</v>
      </c>
    </row>
    <row r="193" spans="1:33" ht="12.75">
      <c r="A193" s="1" t="s">
        <v>317</v>
      </c>
      <c r="B193" s="1" t="s">
        <v>56</v>
      </c>
      <c r="D193" s="38" t="s">
        <v>0</v>
      </c>
      <c r="E193" s="30">
        <v>395</v>
      </c>
      <c r="H193" s="4">
        <v>514</v>
      </c>
      <c r="I193" s="22">
        <f aca="true" t="shared" si="45" ref="I193:I224">MAX(F193:H193)</f>
        <v>514</v>
      </c>
      <c r="J193" s="4">
        <v>145</v>
      </c>
      <c r="K193" s="4">
        <v>181</v>
      </c>
      <c r="L193" s="5">
        <v>802</v>
      </c>
      <c r="M193" s="4">
        <v>0.4925187032418953</v>
      </c>
      <c r="N193" s="5">
        <v>802</v>
      </c>
      <c r="O193" s="4">
        <f aca="true" t="shared" si="46" ref="O193:O224">+I193/N193</f>
        <v>0.6408977556109726</v>
      </c>
      <c r="P193" s="5">
        <v>2535</v>
      </c>
      <c r="Q193" s="23">
        <f>(E193/L193)/(P193/10000)</f>
        <v>1.9428745690015592</v>
      </c>
      <c r="R193" s="5">
        <v>0.42</v>
      </c>
      <c r="S193" s="27">
        <v>1.09</v>
      </c>
      <c r="T193" s="5">
        <v>245</v>
      </c>
      <c r="U193" s="4">
        <f aca="true" t="shared" si="47" ref="U193:U213">+E193/T193</f>
        <v>1.6122448979591837</v>
      </c>
      <c r="V193" s="5">
        <v>29</v>
      </c>
      <c r="W193" s="4">
        <f aca="true" t="shared" si="48" ref="W193:W213">+E193/V193</f>
        <v>13.620689655172415</v>
      </c>
      <c r="X193" s="27">
        <v>187</v>
      </c>
      <c r="Y193" s="4">
        <f aca="true" t="shared" si="49" ref="Y193:Y230">+I193/X193</f>
        <v>2.748663101604278</v>
      </c>
      <c r="Z193" s="27">
        <v>172</v>
      </c>
      <c r="AA193" s="5">
        <v>1981</v>
      </c>
      <c r="AC193" s="5">
        <v>76</v>
      </c>
      <c r="AD193" s="5">
        <v>61</v>
      </c>
      <c r="AE193" s="5">
        <v>87</v>
      </c>
      <c r="AF193" s="5">
        <v>50</v>
      </c>
      <c r="AG193" s="5" t="s">
        <v>58</v>
      </c>
    </row>
    <row r="194" spans="1:33" ht="12.75">
      <c r="A194" s="1" t="s">
        <v>318</v>
      </c>
      <c r="B194" s="39" t="s">
        <v>254</v>
      </c>
      <c r="D194" s="38" t="s">
        <v>0</v>
      </c>
      <c r="E194" s="30">
        <v>6999</v>
      </c>
      <c r="H194" s="4">
        <v>8945</v>
      </c>
      <c r="I194" s="22">
        <f t="shared" si="45"/>
        <v>8945</v>
      </c>
      <c r="J194" s="4">
        <v>6999</v>
      </c>
      <c r="L194" s="5">
        <v>520</v>
      </c>
      <c r="M194" s="4">
        <v>13.459615384615384</v>
      </c>
      <c r="N194" s="5">
        <v>644</v>
      </c>
      <c r="O194" s="4">
        <f t="shared" si="46"/>
        <v>13.889751552795031</v>
      </c>
      <c r="Q194" s="23"/>
      <c r="R194" s="5" t="s">
        <v>6</v>
      </c>
      <c r="S194" s="27">
        <v>0</v>
      </c>
      <c r="T194" s="5">
        <v>40</v>
      </c>
      <c r="U194" s="4">
        <f t="shared" si="47"/>
        <v>174.975</v>
      </c>
      <c r="V194" s="5">
        <v>11</v>
      </c>
      <c r="W194" s="4">
        <f t="shared" si="48"/>
        <v>636.2727272727273</v>
      </c>
      <c r="X194" s="27">
        <v>43</v>
      </c>
      <c r="Y194" s="4">
        <f t="shared" si="49"/>
        <v>208.02325581395348</v>
      </c>
      <c r="Z194" s="27">
        <v>0</v>
      </c>
      <c r="AA194" s="5">
        <v>1965</v>
      </c>
      <c r="AB194" s="5">
        <v>400</v>
      </c>
      <c r="AC194" s="5">
        <v>86</v>
      </c>
      <c r="AD194" s="5">
        <v>21</v>
      </c>
      <c r="AE194" s="5">
        <v>60</v>
      </c>
      <c r="AF194" s="5">
        <v>20</v>
      </c>
      <c r="AG194" s="5" t="s">
        <v>75</v>
      </c>
    </row>
    <row r="195" spans="1:34" ht="12.75">
      <c r="A195" s="1" t="s">
        <v>319</v>
      </c>
      <c r="B195" s="1" t="s">
        <v>44</v>
      </c>
      <c r="C195" s="27" t="s">
        <v>44</v>
      </c>
      <c r="D195" s="38" t="s">
        <v>0</v>
      </c>
      <c r="E195" s="30">
        <v>355</v>
      </c>
      <c r="F195" s="4">
        <v>553</v>
      </c>
      <c r="H195" s="4">
        <v>640</v>
      </c>
      <c r="I195" s="22">
        <f t="shared" si="45"/>
        <v>640</v>
      </c>
      <c r="J195" s="4">
        <v>80</v>
      </c>
      <c r="K195" s="4">
        <v>86</v>
      </c>
      <c r="L195" s="5">
        <v>674</v>
      </c>
      <c r="M195" s="4">
        <v>0.526706231454006</v>
      </c>
      <c r="N195" s="5">
        <v>768</v>
      </c>
      <c r="O195" s="4">
        <f t="shared" si="46"/>
        <v>0.8333333333333334</v>
      </c>
      <c r="P195" s="5">
        <v>2835</v>
      </c>
      <c r="Q195" s="23">
        <f>(E195/L195)/(P195/10000)</f>
        <v>1.8578703049524021</v>
      </c>
      <c r="T195" s="5">
        <v>61</v>
      </c>
      <c r="U195" s="4">
        <f t="shared" si="47"/>
        <v>5.819672131147541</v>
      </c>
      <c r="V195" s="5">
        <v>39</v>
      </c>
      <c r="W195" s="4">
        <f t="shared" si="48"/>
        <v>9.102564102564102</v>
      </c>
      <c r="X195" s="5">
        <v>122</v>
      </c>
      <c r="Y195" s="4">
        <f t="shared" si="49"/>
        <v>5.245901639344262</v>
      </c>
      <c r="AA195" s="5">
        <v>1987</v>
      </c>
      <c r="AC195" s="5">
        <v>51</v>
      </c>
      <c r="AD195" s="5">
        <v>45</v>
      </c>
      <c r="AE195" s="5">
        <v>58</v>
      </c>
      <c r="AF195" s="5">
        <v>47</v>
      </c>
      <c r="AG195" s="5" t="s">
        <v>75</v>
      </c>
      <c r="AH195" s="1" t="s">
        <v>46</v>
      </c>
    </row>
    <row r="196" spans="1:33" ht="12.75">
      <c r="A196" s="1" t="s">
        <v>320</v>
      </c>
      <c r="B196" s="1" t="s">
        <v>56</v>
      </c>
      <c r="D196" s="38" t="s">
        <v>0</v>
      </c>
      <c r="E196" s="30">
        <v>1400</v>
      </c>
      <c r="H196" s="4">
        <v>2373</v>
      </c>
      <c r="I196" s="22">
        <f t="shared" si="45"/>
        <v>2373</v>
      </c>
      <c r="K196" s="4">
        <v>95</v>
      </c>
      <c r="L196" s="31">
        <v>2000</v>
      </c>
      <c r="M196" s="4">
        <v>0.7</v>
      </c>
      <c r="N196" s="5">
        <v>2223</v>
      </c>
      <c r="O196" s="4">
        <f t="shared" si="46"/>
        <v>1.067476383265857</v>
      </c>
      <c r="P196" s="31">
        <v>2684</v>
      </c>
      <c r="Q196" s="23">
        <f>(E196/L196)/(P196/10000)</f>
        <v>2.6080476900149026</v>
      </c>
      <c r="R196" s="5">
        <v>0.742</v>
      </c>
      <c r="S196" s="27">
        <v>1.99</v>
      </c>
      <c r="T196" s="5">
        <v>2514</v>
      </c>
      <c r="U196" s="4">
        <f t="shared" si="47"/>
        <v>0.5568814638027049</v>
      </c>
      <c r="V196" s="5">
        <v>173</v>
      </c>
      <c r="W196" s="4">
        <f t="shared" si="48"/>
        <v>8.092485549132949</v>
      </c>
      <c r="X196" s="27">
        <v>892</v>
      </c>
      <c r="Y196" s="4">
        <f t="shared" si="49"/>
        <v>2.6603139013452917</v>
      </c>
      <c r="Z196" s="27">
        <v>449</v>
      </c>
      <c r="AA196" s="5">
        <v>1969</v>
      </c>
      <c r="AC196" s="5">
        <v>303</v>
      </c>
      <c r="AD196" s="5">
        <v>165</v>
      </c>
      <c r="AE196" s="5">
        <v>314</v>
      </c>
      <c r="AF196" s="5">
        <v>138</v>
      </c>
      <c r="AG196" s="5" t="s">
        <v>170</v>
      </c>
    </row>
    <row r="197" spans="1:33" ht="12.75">
      <c r="A197" s="1" t="s">
        <v>321</v>
      </c>
      <c r="B197" s="1" t="s">
        <v>62</v>
      </c>
      <c r="D197" s="38" t="s">
        <v>0</v>
      </c>
      <c r="E197" s="30">
        <v>680</v>
      </c>
      <c r="H197" s="4">
        <v>1242</v>
      </c>
      <c r="I197" s="22">
        <f t="shared" si="45"/>
        <v>1242</v>
      </c>
      <c r="J197" s="4">
        <v>410</v>
      </c>
      <c r="L197" s="31">
        <v>600</v>
      </c>
      <c r="M197" s="4">
        <v>1.1333333333333333</v>
      </c>
      <c r="N197" s="5">
        <v>309</v>
      </c>
      <c r="O197" s="4">
        <f t="shared" si="46"/>
        <v>4.019417475728155</v>
      </c>
      <c r="P197" s="31"/>
      <c r="Q197" s="23"/>
      <c r="R197" s="5">
        <v>0.281</v>
      </c>
      <c r="S197" s="27">
        <v>0.23</v>
      </c>
      <c r="T197" s="5">
        <v>103</v>
      </c>
      <c r="U197" s="4">
        <f t="shared" si="47"/>
        <v>6.601941747572815</v>
      </c>
      <c r="V197" s="5">
        <v>16</v>
      </c>
      <c r="W197" s="4">
        <f t="shared" si="48"/>
        <v>42.5</v>
      </c>
      <c r="X197" s="27">
        <v>38</v>
      </c>
      <c r="Y197" s="4">
        <f t="shared" si="49"/>
        <v>32.68421052631579</v>
      </c>
      <c r="Z197" s="27">
        <v>166</v>
      </c>
      <c r="AA197" s="5">
        <v>1930</v>
      </c>
      <c r="AB197" s="5" t="s">
        <v>139</v>
      </c>
      <c r="AC197" s="5">
        <v>57</v>
      </c>
      <c r="AD197" s="5">
        <v>38</v>
      </c>
      <c r="AE197" s="5">
        <v>68</v>
      </c>
      <c r="AF197" s="5">
        <v>42</v>
      </c>
      <c r="AG197" s="5" t="s">
        <v>75</v>
      </c>
    </row>
    <row r="198" spans="1:33" ht="12.75">
      <c r="A198" s="1" t="s">
        <v>322</v>
      </c>
      <c r="B198" s="1" t="s">
        <v>56</v>
      </c>
      <c r="D198" s="38" t="s">
        <v>0</v>
      </c>
      <c r="E198" s="30">
        <v>392</v>
      </c>
      <c r="H198" s="4">
        <v>510</v>
      </c>
      <c r="I198" s="22">
        <f t="shared" si="45"/>
        <v>510</v>
      </c>
      <c r="J198" s="4">
        <v>86</v>
      </c>
      <c r="K198" s="4">
        <v>86</v>
      </c>
      <c r="L198" s="5">
        <v>563</v>
      </c>
      <c r="M198" s="4">
        <v>0.6962699822380106</v>
      </c>
      <c r="N198" s="5">
        <v>650</v>
      </c>
      <c r="O198" s="4">
        <f t="shared" si="46"/>
        <v>0.7846153846153846</v>
      </c>
      <c r="P198" s="5">
        <v>3456</v>
      </c>
      <c r="Q198" s="23">
        <f>(E198/L198)/(P198/10000)</f>
        <v>2.0146700874942436</v>
      </c>
      <c r="S198" s="27">
        <v>0</v>
      </c>
      <c r="T198" s="5">
        <v>80</v>
      </c>
      <c r="U198" s="4">
        <f t="shared" si="47"/>
        <v>4.9</v>
      </c>
      <c r="V198" s="5">
        <v>9</v>
      </c>
      <c r="W198" s="4">
        <f t="shared" si="48"/>
        <v>43.55555555555556</v>
      </c>
      <c r="X198" s="27">
        <v>142</v>
      </c>
      <c r="Y198" s="4">
        <f t="shared" si="49"/>
        <v>3.591549295774648</v>
      </c>
      <c r="Z198" s="27">
        <v>0</v>
      </c>
      <c r="AA198" s="5">
        <v>1948</v>
      </c>
      <c r="AB198" s="5">
        <v>950</v>
      </c>
      <c r="AC198" s="5">
        <v>388</v>
      </c>
      <c r="AD198" s="5">
        <v>291</v>
      </c>
      <c r="AE198" s="5">
        <v>404</v>
      </c>
      <c r="AF198" s="5">
        <v>238</v>
      </c>
      <c r="AG198" s="5" t="s">
        <v>256</v>
      </c>
    </row>
    <row r="199" spans="1:33" ht="12.75">
      <c r="A199" s="1" t="s">
        <v>323</v>
      </c>
      <c r="B199" s="1" t="s">
        <v>44</v>
      </c>
      <c r="C199" s="27" t="s">
        <v>44</v>
      </c>
      <c r="D199" s="38" t="s">
        <v>0</v>
      </c>
      <c r="E199" s="30">
        <v>135</v>
      </c>
      <c r="F199" s="4">
        <v>185</v>
      </c>
      <c r="H199" s="4">
        <v>215</v>
      </c>
      <c r="I199" s="22">
        <f t="shared" si="45"/>
        <v>215</v>
      </c>
      <c r="J199" s="4">
        <v>45</v>
      </c>
      <c r="K199" s="4">
        <v>48</v>
      </c>
      <c r="L199" s="5">
        <v>602</v>
      </c>
      <c r="M199" s="4">
        <v>0.22425249169435216</v>
      </c>
      <c r="N199" s="5">
        <v>616</v>
      </c>
      <c r="O199" s="4">
        <f t="shared" si="46"/>
        <v>0.349025974025974</v>
      </c>
      <c r="P199" s="5">
        <v>2394</v>
      </c>
      <c r="Q199" s="23">
        <f>(E199/L199)/(P199/10000)</f>
        <v>0.9367272000599505</v>
      </c>
      <c r="R199" s="5">
        <v>0.407</v>
      </c>
      <c r="S199" s="27">
        <v>1.17</v>
      </c>
      <c r="T199" s="5">
        <v>42</v>
      </c>
      <c r="U199" s="4">
        <f t="shared" si="47"/>
        <v>3.2142857142857144</v>
      </c>
      <c r="V199" s="5">
        <v>22</v>
      </c>
      <c r="W199" s="4">
        <f t="shared" si="48"/>
        <v>6.136363636363637</v>
      </c>
      <c r="X199" s="27">
        <v>119</v>
      </c>
      <c r="Y199" s="4">
        <f t="shared" si="49"/>
        <v>1.8067226890756303</v>
      </c>
      <c r="Z199" s="27">
        <v>102</v>
      </c>
      <c r="AA199" s="5">
        <v>1992</v>
      </c>
      <c r="AC199" s="5">
        <v>38</v>
      </c>
      <c r="AD199" s="5">
        <v>37</v>
      </c>
      <c r="AE199" s="5">
        <v>55</v>
      </c>
      <c r="AF199" s="5">
        <v>46</v>
      </c>
      <c r="AG199" s="5" t="s">
        <v>119</v>
      </c>
    </row>
    <row r="200" spans="1:33" ht="12.75">
      <c r="A200" s="1" t="s">
        <v>324</v>
      </c>
      <c r="B200" s="1" t="s">
        <v>325</v>
      </c>
      <c r="D200" s="38" t="s">
        <v>608</v>
      </c>
      <c r="E200" s="21">
        <v>40</v>
      </c>
      <c r="H200" s="4">
        <v>40</v>
      </c>
      <c r="I200" s="22">
        <f t="shared" si="45"/>
        <v>40</v>
      </c>
      <c r="J200" s="4">
        <v>25</v>
      </c>
      <c r="K200" s="4">
        <v>25</v>
      </c>
      <c r="L200" s="5">
        <v>278</v>
      </c>
      <c r="M200" s="4">
        <v>0.14388489208633093</v>
      </c>
      <c r="N200" s="5">
        <v>401</v>
      </c>
      <c r="O200" s="4">
        <f t="shared" si="46"/>
        <v>0.09975062344139651</v>
      </c>
      <c r="T200" s="5">
        <v>12</v>
      </c>
      <c r="U200" s="4">
        <f t="shared" si="47"/>
        <v>3.3333333333333335</v>
      </c>
      <c r="V200" s="5">
        <v>4</v>
      </c>
      <c r="W200" s="4">
        <f t="shared" si="48"/>
        <v>10</v>
      </c>
      <c r="X200" s="5">
        <v>11</v>
      </c>
      <c r="Y200" s="4">
        <f t="shared" si="49"/>
        <v>3.6363636363636362</v>
      </c>
      <c r="AA200" s="5">
        <v>1967</v>
      </c>
      <c r="AC200" s="5">
        <v>25</v>
      </c>
      <c r="AD200" s="5">
        <v>17</v>
      </c>
      <c r="AE200" s="5">
        <v>26</v>
      </c>
      <c r="AF200" s="5">
        <v>21</v>
      </c>
      <c r="AG200" s="5" t="s">
        <v>66</v>
      </c>
    </row>
    <row r="201" spans="1:33" ht="12.75">
      <c r="A201" s="1" t="s">
        <v>326</v>
      </c>
      <c r="B201" s="1" t="s">
        <v>56</v>
      </c>
      <c r="D201" s="38" t="s">
        <v>0</v>
      </c>
      <c r="E201" s="30">
        <v>355</v>
      </c>
      <c r="H201" s="4">
        <v>462</v>
      </c>
      <c r="I201" s="22">
        <f t="shared" si="45"/>
        <v>462</v>
      </c>
      <c r="J201" s="4">
        <v>50</v>
      </c>
      <c r="K201" s="4">
        <v>50</v>
      </c>
      <c r="L201" s="31">
        <v>607</v>
      </c>
      <c r="M201" s="4">
        <v>0.5848434925864909</v>
      </c>
      <c r="N201" s="5">
        <v>686</v>
      </c>
      <c r="O201" s="4">
        <f t="shared" si="46"/>
        <v>0.673469387755102</v>
      </c>
      <c r="P201" s="31">
        <v>3053</v>
      </c>
      <c r="Q201" s="23">
        <f aca="true" t="shared" si="50" ref="Q201:Q213">(E201/L201)/(P201/10000)</f>
        <v>1.915635416267576</v>
      </c>
      <c r="T201" s="5">
        <v>37</v>
      </c>
      <c r="U201" s="4">
        <f t="shared" si="47"/>
        <v>9.594594594594595</v>
      </c>
      <c r="V201" s="5">
        <v>30</v>
      </c>
      <c r="W201" s="4">
        <f t="shared" si="48"/>
        <v>11.833333333333334</v>
      </c>
      <c r="X201" s="5">
        <v>212</v>
      </c>
      <c r="Y201" s="4">
        <f t="shared" si="49"/>
        <v>2.1792452830188678</v>
      </c>
      <c r="AA201" s="5">
        <v>1994</v>
      </c>
      <c r="AC201" s="5">
        <v>17</v>
      </c>
      <c r="AD201" s="5">
        <v>16</v>
      </c>
      <c r="AE201" s="5">
        <v>26</v>
      </c>
      <c r="AF201" s="5">
        <v>15</v>
      </c>
      <c r="AG201" s="5" t="s">
        <v>66</v>
      </c>
    </row>
    <row r="202" spans="1:33" ht="12.75">
      <c r="A202" s="1" t="s">
        <v>327</v>
      </c>
      <c r="B202" s="1" t="s">
        <v>56</v>
      </c>
      <c r="D202" s="38" t="s">
        <v>0</v>
      </c>
      <c r="E202" s="30">
        <v>590</v>
      </c>
      <c r="H202" s="4">
        <v>857</v>
      </c>
      <c r="I202" s="22">
        <f t="shared" si="45"/>
        <v>857</v>
      </c>
      <c r="K202" s="4">
        <v>95</v>
      </c>
      <c r="L202" s="5">
        <v>636</v>
      </c>
      <c r="M202" s="4">
        <v>0.9276729559748428</v>
      </c>
      <c r="N202" s="5">
        <v>1301</v>
      </c>
      <c r="O202" s="4">
        <f t="shared" si="46"/>
        <v>0.6587240584166026</v>
      </c>
      <c r="P202" s="5">
        <v>3096</v>
      </c>
      <c r="Q202" s="23">
        <f t="shared" si="50"/>
        <v>2.996359676921327</v>
      </c>
      <c r="R202" s="5">
        <v>1.469</v>
      </c>
      <c r="S202" s="27">
        <v>2.4</v>
      </c>
      <c r="T202" s="5">
        <v>1152</v>
      </c>
      <c r="U202" s="4">
        <f t="shared" si="47"/>
        <v>0.5121527777777778</v>
      </c>
      <c r="V202" s="5">
        <v>166</v>
      </c>
      <c r="W202" s="4">
        <f t="shared" si="48"/>
        <v>3.5542168674698793</v>
      </c>
      <c r="X202" s="27">
        <v>479</v>
      </c>
      <c r="Y202" s="4">
        <f t="shared" si="49"/>
        <v>1.789144050104384</v>
      </c>
      <c r="Z202" s="27">
        <v>200</v>
      </c>
      <c r="AA202" s="5">
        <v>1974</v>
      </c>
      <c r="AB202" s="5">
        <v>950</v>
      </c>
      <c r="AC202" s="5">
        <v>262</v>
      </c>
      <c r="AD202" s="5">
        <v>202</v>
      </c>
      <c r="AE202" s="38">
        <v>283</v>
      </c>
      <c r="AF202" s="38">
        <v>171</v>
      </c>
      <c r="AG202" s="5" t="s">
        <v>70</v>
      </c>
    </row>
    <row r="203" spans="1:33" ht="12.75">
      <c r="A203" s="1" t="s">
        <v>328</v>
      </c>
      <c r="B203" s="1" t="s">
        <v>62</v>
      </c>
      <c r="D203" s="38" t="s">
        <v>0</v>
      </c>
      <c r="E203" s="30">
        <v>410</v>
      </c>
      <c r="H203" s="4">
        <v>494</v>
      </c>
      <c r="I203" s="22">
        <f t="shared" si="45"/>
        <v>494</v>
      </c>
      <c r="J203" s="4">
        <v>410</v>
      </c>
      <c r="L203" s="5">
        <v>526</v>
      </c>
      <c r="M203" s="4">
        <v>0.779467680608365</v>
      </c>
      <c r="N203" s="5">
        <v>636</v>
      </c>
      <c r="O203" s="4">
        <f t="shared" si="46"/>
        <v>0.7767295597484277</v>
      </c>
      <c r="P203" s="5">
        <v>2989</v>
      </c>
      <c r="Q203" s="23">
        <f t="shared" si="50"/>
        <v>2.6077874894893442</v>
      </c>
      <c r="R203" s="5">
        <v>0.4</v>
      </c>
      <c r="S203" s="27">
        <v>1.19</v>
      </c>
      <c r="T203" s="5">
        <v>81</v>
      </c>
      <c r="U203" s="4">
        <f t="shared" si="47"/>
        <v>5.061728395061729</v>
      </c>
      <c r="V203" s="5">
        <v>16</v>
      </c>
      <c r="W203" s="4">
        <f t="shared" si="48"/>
        <v>25.625</v>
      </c>
      <c r="X203" s="27">
        <v>138</v>
      </c>
      <c r="Y203" s="4">
        <f t="shared" si="49"/>
        <v>3.579710144927536</v>
      </c>
      <c r="Z203" s="27">
        <v>116</v>
      </c>
      <c r="AA203" s="5">
        <v>1991</v>
      </c>
      <c r="AC203" s="5">
        <v>13</v>
      </c>
      <c r="AD203" s="5">
        <v>9</v>
      </c>
      <c r="AE203" s="5">
        <v>16</v>
      </c>
      <c r="AF203" s="5">
        <v>8</v>
      </c>
      <c r="AG203" s="5" t="s">
        <v>60</v>
      </c>
    </row>
    <row r="204" spans="1:34" ht="12.75">
      <c r="A204" s="1" t="s">
        <v>329</v>
      </c>
      <c r="B204" s="1" t="s">
        <v>44</v>
      </c>
      <c r="C204" s="27" t="s">
        <v>588</v>
      </c>
      <c r="D204" s="38" t="s">
        <v>608</v>
      </c>
      <c r="E204" s="30">
        <v>226</v>
      </c>
      <c r="F204" s="4">
        <v>289</v>
      </c>
      <c r="H204" s="4">
        <v>304</v>
      </c>
      <c r="I204" s="22">
        <f t="shared" si="45"/>
        <v>304</v>
      </c>
      <c r="J204" s="4">
        <v>80</v>
      </c>
      <c r="K204" s="4">
        <v>80</v>
      </c>
      <c r="L204" s="5">
        <v>2272</v>
      </c>
      <c r="M204" s="4">
        <v>0.0994718309859155</v>
      </c>
      <c r="N204" s="5">
        <v>2812</v>
      </c>
      <c r="O204" s="4">
        <f t="shared" si="46"/>
        <v>0.10810810810810811</v>
      </c>
      <c r="P204" s="5">
        <v>3036</v>
      </c>
      <c r="Q204" s="23">
        <f t="shared" si="50"/>
        <v>0.3276410770287072</v>
      </c>
      <c r="R204" s="5">
        <v>2.137</v>
      </c>
      <c r="S204" s="27">
        <v>6.35</v>
      </c>
      <c r="T204" s="5">
        <v>3791</v>
      </c>
      <c r="U204" s="4">
        <f t="shared" si="47"/>
        <v>0.05961487734107096</v>
      </c>
      <c r="V204" s="5">
        <v>327</v>
      </c>
      <c r="W204" s="4">
        <f t="shared" si="48"/>
        <v>0.691131498470948</v>
      </c>
      <c r="X204" s="36">
        <v>2591</v>
      </c>
      <c r="Y204" s="4">
        <f t="shared" si="49"/>
        <v>0.11732921651871864</v>
      </c>
      <c r="Z204" s="27">
        <v>408</v>
      </c>
      <c r="AA204" s="5">
        <v>1945</v>
      </c>
      <c r="AB204" s="5">
        <v>9000</v>
      </c>
      <c r="AC204" s="5">
        <v>1019</v>
      </c>
      <c r="AD204" s="5">
        <v>799</v>
      </c>
      <c r="AE204" s="5">
        <v>949</v>
      </c>
      <c r="AF204" s="5">
        <v>689</v>
      </c>
      <c r="AG204" s="5" t="s">
        <v>66</v>
      </c>
      <c r="AH204" s="1" t="s">
        <v>46</v>
      </c>
    </row>
    <row r="205" spans="1:33" ht="12.75">
      <c r="A205" s="1" t="s">
        <v>330</v>
      </c>
      <c r="B205" s="1" t="s">
        <v>331</v>
      </c>
      <c r="D205" s="38" t="s">
        <v>608</v>
      </c>
      <c r="E205" s="30">
        <v>95</v>
      </c>
      <c r="H205" s="4">
        <v>120</v>
      </c>
      <c r="I205" s="22">
        <f t="shared" si="45"/>
        <v>120</v>
      </c>
      <c r="J205" s="4">
        <v>45</v>
      </c>
      <c r="K205" s="4">
        <v>55</v>
      </c>
      <c r="L205" s="5">
        <v>500</v>
      </c>
      <c r="M205" s="4">
        <v>0.19</v>
      </c>
      <c r="N205" s="5">
        <v>881</v>
      </c>
      <c r="O205" s="4">
        <f t="shared" si="46"/>
        <v>0.1362088535754824</v>
      </c>
      <c r="P205" s="5">
        <v>3314</v>
      </c>
      <c r="Q205" s="23">
        <f t="shared" si="50"/>
        <v>0.5733252866626434</v>
      </c>
      <c r="R205" s="5">
        <v>0.727</v>
      </c>
      <c r="S205" s="27">
        <v>2.3</v>
      </c>
      <c r="T205" s="5">
        <v>388</v>
      </c>
      <c r="U205" s="4">
        <f t="shared" si="47"/>
        <v>0.24484536082474226</v>
      </c>
      <c r="V205" s="5">
        <v>40</v>
      </c>
      <c r="W205" s="4">
        <f t="shared" si="48"/>
        <v>2.375</v>
      </c>
      <c r="X205" s="27">
        <v>297</v>
      </c>
      <c r="Y205" s="4">
        <f t="shared" si="49"/>
        <v>0.40404040404040403</v>
      </c>
      <c r="Z205" s="27">
        <v>129</v>
      </c>
      <c r="AA205" s="5">
        <v>1966</v>
      </c>
      <c r="AC205" s="5">
        <v>502</v>
      </c>
      <c r="AD205" s="5">
        <v>394</v>
      </c>
      <c r="AE205" s="5">
        <v>468</v>
      </c>
      <c r="AF205" s="5">
        <v>340</v>
      </c>
      <c r="AG205" s="5" t="s">
        <v>66</v>
      </c>
    </row>
    <row r="206" spans="1:33" ht="12.75">
      <c r="A206" s="1" t="s">
        <v>332</v>
      </c>
      <c r="B206" s="1" t="s">
        <v>56</v>
      </c>
      <c r="D206" s="38" t="s">
        <v>0</v>
      </c>
      <c r="E206" s="30">
        <v>1339</v>
      </c>
      <c r="H206" s="4">
        <v>1881</v>
      </c>
      <c r="I206" s="22">
        <f t="shared" si="45"/>
        <v>1881</v>
      </c>
      <c r="J206" s="4">
        <v>95</v>
      </c>
      <c r="K206" s="4">
        <v>95</v>
      </c>
      <c r="L206" s="5">
        <v>1947</v>
      </c>
      <c r="M206" s="4">
        <v>0.6877247046738573</v>
      </c>
      <c r="N206" s="5">
        <v>2036</v>
      </c>
      <c r="O206" s="4">
        <f t="shared" si="46"/>
        <v>0.9238703339882122</v>
      </c>
      <c r="P206" s="5">
        <v>2838</v>
      </c>
      <c r="Q206" s="23">
        <f t="shared" si="50"/>
        <v>2.4232723913807517</v>
      </c>
      <c r="R206" s="5">
        <v>1.767</v>
      </c>
      <c r="S206" s="27">
        <v>4.98</v>
      </c>
      <c r="T206" s="5">
        <v>2676</v>
      </c>
      <c r="U206" s="4">
        <f t="shared" si="47"/>
        <v>0.500373692077728</v>
      </c>
      <c r="V206" s="5">
        <v>182</v>
      </c>
      <c r="W206" s="4">
        <f t="shared" si="48"/>
        <v>7.357142857142857</v>
      </c>
      <c r="X206" s="36">
        <v>1414</v>
      </c>
      <c r="Y206" s="4">
        <f t="shared" si="49"/>
        <v>1.3302687411598302</v>
      </c>
      <c r="Z206" s="27">
        <v>284</v>
      </c>
      <c r="AA206" s="5">
        <v>1974</v>
      </c>
      <c r="AB206" s="5">
        <v>1925</v>
      </c>
      <c r="AC206" s="5">
        <v>291</v>
      </c>
      <c r="AD206" s="5">
        <v>231</v>
      </c>
      <c r="AE206" s="5">
        <v>320</v>
      </c>
      <c r="AF206" s="5">
        <v>197</v>
      </c>
      <c r="AG206" s="5" t="s">
        <v>66</v>
      </c>
    </row>
    <row r="207" spans="1:33" ht="12.75">
      <c r="A207" s="1" t="s">
        <v>333</v>
      </c>
      <c r="B207" s="1" t="s">
        <v>56</v>
      </c>
      <c r="D207" s="38" t="s">
        <v>0</v>
      </c>
      <c r="E207" s="30">
        <v>240</v>
      </c>
      <c r="H207" s="4">
        <v>330</v>
      </c>
      <c r="I207" s="22">
        <f t="shared" si="45"/>
        <v>330</v>
      </c>
      <c r="K207" s="4">
        <v>50</v>
      </c>
      <c r="L207" s="5">
        <v>420</v>
      </c>
      <c r="M207" s="4">
        <v>0.5714285714285714</v>
      </c>
      <c r="N207" s="5">
        <v>423</v>
      </c>
      <c r="O207" s="4">
        <f t="shared" si="46"/>
        <v>0.7801418439716312</v>
      </c>
      <c r="P207" s="5">
        <v>2773</v>
      </c>
      <c r="Q207" s="23">
        <f t="shared" si="50"/>
        <v>2.060687239194271</v>
      </c>
      <c r="R207" s="5">
        <v>0.852</v>
      </c>
      <c r="S207" s="27">
        <v>1.97</v>
      </c>
      <c r="T207" s="5">
        <v>121</v>
      </c>
      <c r="U207" s="4">
        <f t="shared" si="47"/>
        <v>1.9834710743801653</v>
      </c>
      <c r="V207" s="5">
        <v>23</v>
      </c>
      <c r="W207" s="4">
        <f t="shared" si="48"/>
        <v>10.434782608695652</v>
      </c>
      <c r="X207" s="27">
        <v>142</v>
      </c>
      <c r="Y207" s="4">
        <f t="shared" si="49"/>
        <v>2.323943661971831</v>
      </c>
      <c r="Z207" s="27">
        <v>72</v>
      </c>
      <c r="AA207" s="5">
        <v>1991</v>
      </c>
      <c r="AC207" s="5">
        <v>54</v>
      </c>
      <c r="AD207" s="5">
        <v>48</v>
      </c>
      <c r="AE207" s="5">
        <v>69</v>
      </c>
      <c r="AF207" s="5">
        <v>48</v>
      </c>
      <c r="AG207" s="5" t="s">
        <v>66</v>
      </c>
    </row>
    <row r="208" spans="1:33" ht="12.75">
      <c r="A208" s="1" t="s">
        <v>334</v>
      </c>
      <c r="B208" s="1" t="s">
        <v>230</v>
      </c>
      <c r="D208" s="38" t="s">
        <v>0</v>
      </c>
      <c r="E208" s="30">
        <v>760</v>
      </c>
      <c r="G208" s="4">
        <v>1115</v>
      </c>
      <c r="I208" s="22">
        <f t="shared" si="45"/>
        <v>1115</v>
      </c>
      <c r="J208" s="4">
        <v>255</v>
      </c>
      <c r="K208" s="4">
        <v>325</v>
      </c>
      <c r="L208" s="5">
        <v>516</v>
      </c>
      <c r="M208" s="4">
        <v>1.4728682170542635</v>
      </c>
      <c r="N208" s="5">
        <v>617</v>
      </c>
      <c r="O208" s="4">
        <f t="shared" si="46"/>
        <v>1.807131280388979</v>
      </c>
      <c r="P208" s="5">
        <v>4032</v>
      </c>
      <c r="Q208" s="23">
        <f t="shared" si="50"/>
        <v>3.6529469669004553</v>
      </c>
      <c r="R208" s="5">
        <v>0.418</v>
      </c>
      <c r="S208" s="27">
        <v>1.05</v>
      </c>
      <c r="T208" s="5">
        <v>317</v>
      </c>
      <c r="U208" s="4">
        <f t="shared" si="47"/>
        <v>2.3974763406940065</v>
      </c>
      <c r="V208" s="5">
        <v>28</v>
      </c>
      <c r="W208" s="4">
        <f t="shared" si="48"/>
        <v>27.142857142857142</v>
      </c>
      <c r="X208" s="27">
        <v>171</v>
      </c>
      <c r="Y208" s="4">
        <f t="shared" si="49"/>
        <v>6.52046783625731</v>
      </c>
      <c r="Z208" s="27">
        <v>163</v>
      </c>
      <c r="AA208" s="5">
        <v>1982</v>
      </c>
      <c r="AC208" s="5">
        <v>187</v>
      </c>
      <c r="AD208" s="5">
        <v>137</v>
      </c>
      <c r="AE208" s="5">
        <v>193</v>
      </c>
      <c r="AF208" s="5">
        <v>102</v>
      </c>
      <c r="AG208" s="5" t="s">
        <v>60</v>
      </c>
    </row>
    <row r="209" spans="1:33" ht="12.75">
      <c r="A209" s="1" t="s">
        <v>335</v>
      </c>
      <c r="B209" s="1" t="s">
        <v>230</v>
      </c>
      <c r="D209" s="38" t="s">
        <v>0</v>
      </c>
      <c r="E209" s="30">
        <v>1140</v>
      </c>
      <c r="G209" s="4">
        <v>1555</v>
      </c>
      <c r="I209" s="22">
        <f t="shared" si="45"/>
        <v>1555</v>
      </c>
      <c r="J209" s="4">
        <v>1140</v>
      </c>
      <c r="L209" s="5">
        <v>990</v>
      </c>
      <c r="M209" s="4">
        <v>1.1515151515151516</v>
      </c>
      <c r="N209" s="5">
        <v>1237</v>
      </c>
      <c r="O209" s="4">
        <f t="shared" si="46"/>
        <v>1.2570735650767988</v>
      </c>
      <c r="P209" s="5">
        <v>2460</v>
      </c>
      <c r="Q209" s="23">
        <f t="shared" si="50"/>
        <v>4.680955900468096</v>
      </c>
      <c r="R209" s="5">
        <v>0.38</v>
      </c>
      <c r="S209" s="27">
        <v>0.65</v>
      </c>
      <c r="T209" s="5">
        <v>302</v>
      </c>
      <c r="U209" s="4">
        <f t="shared" si="47"/>
        <v>3.774834437086093</v>
      </c>
      <c r="V209" s="5">
        <v>35</v>
      </c>
      <c r="W209" s="4">
        <f t="shared" si="48"/>
        <v>32.57142857142857</v>
      </c>
      <c r="X209" s="27">
        <v>161</v>
      </c>
      <c r="Y209" s="4">
        <f t="shared" si="49"/>
        <v>9.658385093167702</v>
      </c>
      <c r="Z209" s="27">
        <v>246</v>
      </c>
      <c r="AA209" s="5">
        <v>1981</v>
      </c>
      <c r="AB209" s="5">
        <v>1600</v>
      </c>
      <c r="AC209" s="5">
        <v>193</v>
      </c>
      <c r="AD209" s="5">
        <v>152</v>
      </c>
      <c r="AE209" s="5">
        <v>218</v>
      </c>
      <c r="AF209" s="5">
        <v>133</v>
      </c>
      <c r="AG209" s="5" t="s">
        <v>66</v>
      </c>
    </row>
    <row r="210" spans="1:33" ht="12.75">
      <c r="A210" s="1" t="s">
        <v>336</v>
      </c>
      <c r="B210" s="1" t="s">
        <v>56</v>
      </c>
      <c r="D210" s="38" t="s">
        <v>0</v>
      </c>
      <c r="E210" s="30">
        <v>810</v>
      </c>
      <c r="H210" s="4">
        <v>1055</v>
      </c>
      <c r="I210" s="22">
        <f t="shared" si="45"/>
        <v>1055</v>
      </c>
      <c r="J210" s="4">
        <v>85</v>
      </c>
      <c r="K210" s="4">
        <v>85</v>
      </c>
      <c r="L210" s="5">
        <v>828</v>
      </c>
      <c r="M210" s="4">
        <v>0.9782608695652174</v>
      </c>
      <c r="N210" s="5">
        <v>1125</v>
      </c>
      <c r="O210" s="4">
        <f t="shared" si="46"/>
        <v>0.9377777777777778</v>
      </c>
      <c r="P210" s="5">
        <v>2924</v>
      </c>
      <c r="Q210" s="23">
        <f t="shared" si="50"/>
        <v>3.3456254089097723</v>
      </c>
      <c r="R210" s="5">
        <v>2.133</v>
      </c>
      <c r="S210" s="27">
        <v>3.73</v>
      </c>
      <c r="T210" s="5">
        <v>957</v>
      </c>
      <c r="U210" s="4">
        <f t="shared" si="47"/>
        <v>0.8463949843260188</v>
      </c>
      <c r="V210" s="5">
        <v>160</v>
      </c>
      <c r="W210" s="4">
        <f t="shared" si="48"/>
        <v>5.0625</v>
      </c>
      <c r="X210" s="27">
        <v>937</v>
      </c>
      <c r="Y210" s="4">
        <f t="shared" si="49"/>
        <v>1.1259338313767342</v>
      </c>
      <c r="Z210" s="27">
        <v>251</v>
      </c>
      <c r="AA210" s="5">
        <v>1982</v>
      </c>
      <c r="AB210" s="5">
        <v>600</v>
      </c>
      <c r="AC210" s="5">
        <v>168</v>
      </c>
      <c r="AD210" s="5">
        <v>144</v>
      </c>
      <c r="AE210" s="5">
        <v>202</v>
      </c>
      <c r="AF210" s="5">
        <v>130</v>
      </c>
      <c r="AG210" s="5" t="s">
        <v>201</v>
      </c>
    </row>
    <row r="211" spans="1:33" ht="12.75">
      <c r="A211" s="1" t="s">
        <v>337</v>
      </c>
      <c r="B211" s="1" t="s">
        <v>56</v>
      </c>
      <c r="D211" s="38" t="s">
        <v>0</v>
      </c>
      <c r="E211" s="30">
        <v>235</v>
      </c>
      <c r="H211" s="4">
        <v>299</v>
      </c>
      <c r="I211" s="22">
        <f t="shared" si="45"/>
        <v>299</v>
      </c>
      <c r="J211" s="4">
        <v>235</v>
      </c>
      <c r="K211" s="4">
        <v>50</v>
      </c>
      <c r="L211" s="5">
        <v>330</v>
      </c>
      <c r="M211" s="4">
        <v>0.7121212121212122</v>
      </c>
      <c r="N211" s="5">
        <v>356</v>
      </c>
      <c r="O211" s="4">
        <f t="shared" si="46"/>
        <v>0.8398876404494382</v>
      </c>
      <c r="P211" s="5">
        <v>2623</v>
      </c>
      <c r="Q211" s="23">
        <f t="shared" si="50"/>
        <v>2.7149112166268097</v>
      </c>
      <c r="R211" s="5">
        <v>0.417</v>
      </c>
      <c r="S211" s="27">
        <v>0.92</v>
      </c>
      <c r="T211" s="5">
        <v>78</v>
      </c>
      <c r="U211" s="4">
        <f t="shared" si="47"/>
        <v>3.0128205128205128</v>
      </c>
      <c r="V211" s="5">
        <v>15</v>
      </c>
      <c r="W211" s="4">
        <f t="shared" si="48"/>
        <v>15.666666666666666</v>
      </c>
      <c r="X211" s="27">
        <v>78</v>
      </c>
      <c r="Y211" s="4">
        <f t="shared" si="49"/>
        <v>3.8333333333333335</v>
      </c>
      <c r="Z211" s="27">
        <v>85</v>
      </c>
      <c r="AA211" s="5">
        <v>1982</v>
      </c>
      <c r="AC211" s="5">
        <v>33</v>
      </c>
      <c r="AD211" s="5">
        <v>27</v>
      </c>
      <c r="AE211" s="5">
        <v>35</v>
      </c>
      <c r="AF211" s="5">
        <v>24</v>
      </c>
      <c r="AG211" s="5" t="s">
        <v>60</v>
      </c>
    </row>
    <row r="212" spans="1:33" ht="12.75">
      <c r="A212" s="1" t="s">
        <v>338</v>
      </c>
      <c r="B212" s="1" t="s">
        <v>339</v>
      </c>
      <c r="D212" s="38" t="s">
        <v>608</v>
      </c>
      <c r="E212" s="30">
        <v>113</v>
      </c>
      <c r="H212" s="4">
        <v>180</v>
      </c>
      <c r="I212" s="22">
        <f t="shared" si="45"/>
        <v>180</v>
      </c>
      <c r="J212" s="4">
        <v>54</v>
      </c>
      <c r="K212" s="4">
        <v>62</v>
      </c>
      <c r="L212" s="5">
        <v>837</v>
      </c>
      <c r="M212" s="4">
        <v>0.13500597371565112</v>
      </c>
      <c r="N212" s="5">
        <v>1254</v>
      </c>
      <c r="O212" s="4">
        <f t="shared" si="46"/>
        <v>0.14354066985645933</v>
      </c>
      <c r="P212" s="5">
        <v>3312</v>
      </c>
      <c r="Q212" s="23">
        <f t="shared" si="50"/>
        <v>0.40762673223324614</v>
      </c>
      <c r="R212" s="5">
        <v>1.1</v>
      </c>
      <c r="S212" s="27">
        <v>2.57</v>
      </c>
      <c r="T212" s="5">
        <v>1113</v>
      </c>
      <c r="U212" s="4">
        <f t="shared" si="47"/>
        <v>0.10152740341419586</v>
      </c>
      <c r="V212" s="5">
        <v>77</v>
      </c>
      <c r="W212" s="4">
        <f t="shared" si="48"/>
        <v>1.4675324675324675</v>
      </c>
      <c r="X212" s="27">
        <v>419</v>
      </c>
      <c r="Y212" s="4">
        <f t="shared" si="49"/>
        <v>0.4295942720763723</v>
      </c>
      <c r="Z212" s="27">
        <v>163</v>
      </c>
      <c r="AA212" s="5">
        <v>1966</v>
      </c>
      <c r="AB212" s="5">
        <v>2500</v>
      </c>
      <c r="AC212" s="5">
        <v>741</v>
      </c>
      <c r="AD212" s="5">
        <v>522</v>
      </c>
      <c r="AE212" s="5">
        <v>696</v>
      </c>
      <c r="AF212" s="5">
        <v>454</v>
      </c>
      <c r="AG212" s="5" t="s">
        <v>340</v>
      </c>
    </row>
    <row r="213" spans="1:34" ht="12.75">
      <c r="A213" s="1" t="s">
        <v>341</v>
      </c>
      <c r="B213" s="1" t="s">
        <v>44</v>
      </c>
      <c r="C213" s="27" t="s">
        <v>44</v>
      </c>
      <c r="D213" s="38" t="s">
        <v>0</v>
      </c>
      <c r="E213" s="30">
        <v>160</v>
      </c>
      <c r="F213" s="4">
        <v>192</v>
      </c>
      <c r="H213" s="4">
        <v>221</v>
      </c>
      <c r="I213" s="22">
        <f t="shared" si="45"/>
        <v>221</v>
      </c>
      <c r="J213" s="4">
        <v>57</v>
      </c>
      <c r="K213" s="4">
        <v>64</v>
      </c>
      <c r="L213" s="5">
        <v>476</v>
      </c>
      <c r="M213" s="4">
        <v>0.33613445378151263</v>
      </c>
      <c r="N213" s="5">
        <v>511</v>
      </c>
      <c r="O213" s="4">
        <f t="shared" si="46"/>
        <v>0.4324853228962818</v>
      </c>
      <c r="P213" s="5">
        <v>2684</v>
      </c>
      <c r="Q213" s="23">
        <f t="shared" si="50"/>
        <v>1.2523638367418501</v>
      </c>
      <c r="R213" s="5">
        <v>0.589</v>
      </c>
      <c r="S213" s="27">
        <v>2.41</v>
      </c>
      <c r="T213" s="5">
        <v>497</v>
      </c>
      <c r="U213" s="4">
        <f t="shared" si="47"/>
        <v>0.32193158953722334</v>
      </c>
      <c r="V213" s="5">
        <v>33</v>
      </c>
      <c r="W213" s="4">
        <f t="shared" si="48"/>
        <v>4.848484848484849</v>
      </c>
      <c r="X213" s="27">
        <v>265</v>
      </c>
      <c r="Y213" s="4">
        <f t="shared" si="49"/>
        <v>0.8339622641509434</v>
      </c>
      <c r="Z213" s="27">
        <v>110</v>
      </c>
      <c r="AA213" s="5">
        <v>1953</v>
      </c>
      <c r="AB213" s="5">
        <v>1900</v>
      </c>
      <c r="AC213" s="5">
        <v>406</v>
      </c>
      <c r="AD213" s="5">
        <v>283</v>
      </c>
      <c r="AE213" s="5">
        <v>392</v>
      </c>
      <c r="AF213" s="5">
        <v>237</v>
      </c>
      <c r="AG213" s="5" t="s">
        <v>180</v>
      </c>
      <c r="AH213" s="1" t="s">
        <v>46</v>
      </c>
    </row>
    <row r="214" spans="1:33" ht="12.75">
      <c r="A214" s="28" t="s">
        <v>342</v>
      </c>
      <c r="B214" s="29" t="s">
        <v>80</v>
      </c>
      <c r="D214" s="38" t="s">
        <v>0</v>
      </c>
      <c r="E214" s="30"/>
      <c r="H214" s="4">
        <v>267</v>
      </c>
      <c r="I214" s="22">
        <f t="shared" si="45"/>
        <v>267</v>
      </c>
      <c r="K214" s="4">
        <v>66</v>
      </c>
      <c r="N214" s="5">
        <v>335</v>
      </c>
      <c r="O214" s="4">
        <f t="shared" si="46"/>
        <v>0.7970149253731343</v>
      </c>
      <c r="Q214" s="23"/>
      <c r="S214" s="32"/>
      <c r="U214" s="4"/>
      <c r="W214" s="4"/>
      <c r="X214" s="27">
        <v>2</v>
      </c>
      <c r="Y214" s="4">
        <f t="shared" si="49"/>
        <v>133.5</v>
      </c>
      <c r="Z214" s="32"/>
      <c r="AA214" s="5">
        <v>2001</v>
      </c>
      <c r="AC214" s="38"/>
      <c r="AD214" s="38"/>
      <c r="AE214" s="5">
        <v>2</v>
      </c>
      <c r="AF214" s="5">
        <v>1</v>
      </c>
      <c r="AG214" s="5" t="s">
        <v>75</v>
      </c>
    </row>
    <row r="215" spans="1:33" ht="12.75">
      <c r="A215" s="1" t="s">
        <v>343</v>
      </c>
      <c r="B215" s="1" t="s">
        <v>344</v>
      </c>
      <c r="D215" s="38" t="s">
        <v>0</v>
      </c>
      <c r="E215" s="30">
        <v>496</v>
      </c>
      <c r="H215" s="4">
        <v>609</v>
      </c>
      <c r="I215" s="22">
        <f t="shared" si="45"/>
        <v>609</v>
      </c>
      <c r="J215" s="4">
        <v>114</v>
      </c>
      <c r="K215" s="4">
        <v>76</v>
      </c>
      <c r="L215" s="5">
        <v>321</v>
      </c>
      <c r="M215" s="4">
        <v>1.5451713395638629</v>
      </c>
      <c r="N215" s="5">
        <v>291</v>
      </c>
      <c r="O215" s="4">
        <f t="shared" si="46"/>
        <v>2.0927835051546393</v>
      </c>
      <c r="Q215" s="23"/>
      <c r="R215" s="5" t="s">
        <v>6</v>
      </c>
      <c r="S215" s="27">
        <v>1</v>
      </c>
      <c r="T215" s="5">
        <v>23</v>
      </c>
      <c r="U215" s="4">
        <f aca="true" t="shared" si="51" ref="U215:U230">+E215/T215</f>
        <v>21.565217391304348</v>
      </c>
      <c r="V215" s="5">
        <v>23</v>
      </c>
      <c r="W215" s="4">
        <f aca="true" t="shared" si="52" ref="W215:W230">+E215/V215</f>
        <v>21.565217391304348</v>
      </c>
      <c r="X215" s="27">
        <v>105</v>
      </c>
      <c r="Y215" s="4">
        <f t="shared" si="49"/>
        <v>5.8</v>
      </c>
      <c r="Z215" s="27">
        <v>105</v>
      </c>
      <c r="AA215" s="5">
        <v>1986</v>
      </c>
      <c r="AC215" s="5">
        <v>15</v>
      </c>
      <c r="AD215" s="5">
        <v>10</v>
      </c>
      <c r="AE215" s="5">
        <v>23</v>
      </c>
      <c r="AF215" s="5">
        <v>13</v>
      </c>
      <c r="AG215" s="5" t="s">
        <v>60</v>
      </c>
    </row>
    <row r="216" spans="1:33" ht="12.75">
      <c r="A216" s="1" t="s">
        <v>345</v>
      </c>
      <c r="B216" s="1" t="s">
        <v>216</v>
      </c>
      <c r="D216" s="38" t="s">
        <v>0</v>
      </c>
      <c r="E216" s="30">
        <v>211</v>
      </c>
      <c r="G216" s="4">
        <v>288</v>
      </c>
      <c r="I216" s="22">
        <f t="shared" si="45"/>
        <v>288</v>
      </c>
      <c r="J216" s="4">
        <v>155</v>
      </c>
      <c r="K216" s="4">
        <v>209</v>
      </c>
      <c r="L216" s="5">
        <v>792</v>
      </c>
      <c r="M216" s="4">
        <v>0.26641414141414144</v>
      </c>
      <c r="N216" s="5">
        <v>730</v>
      </c>
      <c r="O216" s="4">
        <f t="shared" si="46"/>
        <v>0.39452054794520547</v>
      </c>
      <c r="P216" s="5">
        <v>3402</v>
      </c>
      <c r="Q216" s="23">
        <f>(E216/L216)/(P216/10000)</f>
        <v>0.7831103510115857</v>
      </c>
      <c r="R216" s="5">
        <v>1.03</v>
      </c>
      <c r="S216" s="27">
        <v>1.34</v>
      </c>
      <c r="T216" s="5">
        <v>313</v>
      </c>
      <c r="U216" s="4">
        <f t="shared" si="51"/>
        <v>0.6741214057507987</v>
      </c>
      <c r="V216" s="5">
        <v>68</v>
      </c>
      <c r="W216" s="4">
        <f t="shared" si="52"/>
        <v>3.1029411764705883</v>
      </c>
      <c r="X216" s="27">
        <v>223</v>
      </c>
      <c r="Y216" s="4">
        <f t="shared" si="49"/>
        <v>1.2914798206278026</v>
      </c>
      <c r="Z216" s="27">
        <v>167</v>
      </c>
      <c r="AA216" s="5">
        <v>1844</v>
      </c>
      <c r="AB216" s="5">
        <v>920</v>
      </c>
      <c r="AC216" s="5">
        <v>44</v>
      </c>
      <c r="AD216" s="5">
        <v>33</v>
      </c>
      <c r="AE216" s="5">
        <v>53</v>
      </c>
      <c r="AF216" s="5">
        <v>38</v>
      </c>
      <c r="AG216" s="5" t="s">
        <v>75</v>
      </c>
    </row>
    <row r="217" spans="1:33" ht="12.75">
      <c r="A217" s="1" t="s">
        <v>346</v>
      </c>
      <c r="B217" s="1" t="s">
        <v>56</v>
      </c>
      <c r="D217" s="38" t="s">
        <v>0</v>
      </c>
      <c r="E217" s="30">
        <v>923</v>
      </c>
      <c r="H217" s="4">
        <v>1201</v>
      </c>
      <c r="I217" s="22">
        <f t="shared" si="45"/>
        <v>1201</v>
      </c>
      <c r="J217" s="4">
        <v>125</v>
      </c>
      <c r="K217" s="4">
        <v>125</v>
      </c>
      <c r="L217" s="5">
        <v>1299</v>
      </c>
      <c r="M217" s="4">
        <v>0.7105465742879138</v>
      </c>
      <c r="N217" s="5">
        <v>1432</v>
      </c>
      <c r="O217" s="4">
        <f t="shared" si="46"/>
        <v>0.8386871508379888</v>
      </c>
      <c r="P217" s="5">
        <v>2898</v>
      </c>
      <c r="Q217" s="23">
        <f>(E217/L217)/(P217/10000)</f>
        <v>2.4518515330845885</v>
      </c>
      <c r="R217" s="5">
        <v>1.186</v>
      </c>
      <c r="S217" s="27">
        <v>3.14</v>
      </c>
      <c r="T217" s="5">
        <v>838</v>
      </c>
      <c r="U217" s="4">
        <f t="shared" si="51"/>
        <v>1.1014319809069213</v>
      </c>
      <c r="V217" s="5">
        <v>102</v>
      </c>
      <c r="W217" s="4">
        <f t="shared" si="52"/>
        <v>9.049019607843137</v>
      </c>
      <c r="X217" s="27">
        <v>868</v>
      </c>
      <c r="Y217" s="4">
        <f t="shared" si="49"/>
        <v>1.3836405529953917</v>
      </c>
      <c r="Z217" s="27">
        <v>276</v>
      </c>
      <c r="AA217" s="5">
        <v>1971</v>
      </c>
      <c r="AC217" s="5">
        <v>280</v>
      </c>
      <c r="AD217" s="5">
        <v>211</v>
      </c>
      <c r="AE217" s="5">
        <v>299</v>
      </c>
      <c r="AF217" s="5">
        <v>174</v>
      </c>
      <c r="AG217" s="5" t="s">
        <v>244</v>
      </c>
    </row>
    <row r="218" spans="1:33" ht="12.75">
      <c r="A218" s="1" t="s">
        <v>347</v>
      </c>
      <c r="B218" s="1" t="s">
        <v>56</v>
      </c>
      <c r="D218" s="38" t="s">
        <v>0</v>
      </c>
      <c r="E218" s="30">
        <v>743</v>
      </c>
      <c r="H218" s="4">
        <v>997</v>
      </c>
      <c r="I218" s="22">
        <f t="shared" si="45"/>
        <v>997</v>
      </c>
      <c r="J218" s="4">
        <v>95</v>
      </c>
      <c r="K218" s="4">
        <v>95</v>
      </c>
      <c r="L218" s="5">
        <v>940</v>
      </c>
      <c r="M218" s="4">
        <v>0.7904255319148936</v>
      </c>
      <c r="N218" s="5">
        <v>1106</v>
      </c>
      <c r="O218" s="4">
        <f t="shared" si="46"/>
        <v>0.9014466546112115</v>
      </c>
      <c r="P218" s="5">
        <v>2660</v>
      </c>
      <c r="Q218" s="23">
        <f>(E218/L218)/(P218/10000)</f>
        <v>2.9715245560710284</v>
      </c>
      <c r="R218" s="5">
        <v>0.835</v>
      </c>
      <c r="S218" s="27">
        <v>1.47</v>
      </c>
      <c r="T218" s="5">
        <v>427</v>
      </c>
      <c r="U218" s="4">
        <f t="shared" si="51"/>
        <v>1.740046838407494</v>
      </c>
      <c r="V218" s="5">
        <v>86</v>
      </c>
      <c r="W218" s="4">
        <f t="shared" si="52"/>
        <v>8.63953488372093</v>
      </c>
      <c r="X218" s="27">
        <v>331</v>
      </c>
      <c r="Y218" s="4">
        <f t="shared" si="49"/>
        <v>3.012084592145015</v>
      </c>
      <c r="Z218" s="27">
        <v>225</v>
      </c>
      <c r="AA218" s="5">
        <v>1981</v>
      </c>
      <c r="AC218" s="5">
        <v>150</v>
      </c>
      <c r="AD218" s="5">
        <v>120</v>
      </c>
      <c r="AE218" s="5">
        <v>166</v>
      </c>
      <c r="AF218" s="5">
        <v>102</v>
      </c>
      <c r="AG218" s="5" t="s">
        <v>244</v>
      </c>
    </row>
    <row r="219" spans="1:33" ht="12.75">
      <c r="A219" s="1" t="s">
        <v>348</v>
      </c>
      <c r="B219" s="1" t="s">
        <v>65</v>
      </c>
      <c r="D219" s="38" t="s">
        <v>0</v>
      </c>
      <c r="E219" s="30">
        <v>396</v>
      </c>
      <c r="H219" s="4">
        <v>579</v>
      </c>
      <c r="I219" s="22">
        <f t="shared" si="45"/>
        <v>579</v>
      </c>
      <c r="J219" s="4">
        <v>240</v>
      </c>
      <c r="K219" s="4">
        <v>89</v>
      </c>
      <c r="L219" s="5">
        <v>440</v>
      </c>
      <c r="M219" s="4">
        <v>0.9</v>
      </c>
      <c r="N219" s="5">
        <v>437</v>
      </c>
      <c r="O219" s="4">
        <f t="shared" si="46"/>
        <v>1.3249427917620138</v>
      </c>
      <c r="Q219" s="23"/>
      <c r="T219" s="5">
        <v>11</v>
      </c>
      <c r="U219" s="4">
        <f t="shared" si="51"/>
        <v>36</v>
      </c>
      <c r="V219" s="5">
        <v>4</v>
      </c>
      <c r="W219" s="4">
        <f t="shared" si="52"/>
        <v>99</v>
      </c>
      <c r="X219" s="5">
        <v>69</v>
      </c>
      <c r="Y219" s="4">
        <f t="shared" si="49"/>
        <v>8.391304347826088</v>
      </c>
      <c r="AA219" s="5">
        <v>1992</v>
      </c>
      <c r="AC219" s="5">
        <v>11</v>
      </c>
      <c r="AD219" s="5">
        <v>11</v>
      </c>
      <c r="AE219" s="5">
        <v>15</v>
      </c>
      <c r="AF219" s="5">
        <v>14</v>
      </c>
      <c r="AG219" s="5" t="s">
        <v>244</v>
      </c>
    </row>
    <row r="220" spans="1:33" ht="12.75">
      <c r="A220" s="1" t="s">
        <v>349</v>
      </c>
      <c r="B220" s="1" t="s">
        <v>156</v>
      </c>
      <c r="D220" s="38" t="s">
        <v>608</v>
      </c>
      <c r="E220" s="30">
        <v>138</v>
      </c>
      <c r="F220" s="4">
        <v>217</v>
      </c>
      <c r="H220" s="4">
        <v>241</v>
      </c>
      <c r="I220" s="22">
        <f t="shared" si="45"/>
        <v>241</v>
      </c>
      <c r="J220" s="4">
        <v>46</v>
      </c>
      <c r="K220" s="4">
        <v>54</v>
      </c>
      <c r="L220" s="5">
        <v>600</v>
      </c>
      <c r="M220" s="4">
        <v>0.23</v>
      </c>
      <c r="N220" s="5">
        <v>976</v>
      </c>
      <c r="O220" s="4">
        <f t="shared" si="46"/>
        <v>0.24692622950819673</v>
      </c>
      <c r="P220" s="5">
        <v>2728</v>
      </c>
      <c r="Q220" s="23">
        <f>(E220/L220)/(P220/10000)</f>
        <v>0.843108504398827</v>
      </c>
      <c r="R220" s="5">
        <v>0.868</v>
      </c>
      <c r="S220" s="27">
        <v>2.66</v>
      </c>
      <c r="T220" s="5">
        <v>733</v>
      </c>
      <c r="U220" s="4">
        <f t="shared" si="51"/>
        <v>0.1882673942701228</v>
      </c>
      <c r="V220" s="5">
        <v>66</v>
      </c>
      <c r="W220" s="4">
        <f t="shared" si="52"/>
        <v>2.090909090909091</v>
      </c>
      <c r="X220" s="27">
        <v>450</v>
      </c>
      <c r="Y220" s="4">
        <f t="shared" si="49"/>
        <v>0.5355555555555556</v>
      </c>
      <c r="Z220" s="27">
        <v>169</v>
      </c>
      <c r="AA220" s="5">
        <v>1983</v>
      </c>
      <c r="AB220" s="5">
        <v>1450</v>
      </c>
      <c r="AC220" s="5">
        <v>309</v>
      </c>
      <c r="AD220" s="5">
        <v>269</v>
      </c>
      <c r="AE220" s="5">
        <v>330</v>
      </c>
      <c r="AF220" s="5">
        <v>253</v>
      </c>
      <c r="AG220" s="5" t="s">
        <v>340</v>
      </c>
    </row>
    <row r="221" spans="1:33" ht="12.75">
      <c r="A221" s="1" t="s">
        <v>350</v>
      </c>
      <c r="B221" s="1" t="s">
        <v>351</v>
      </c>
      <c r="D221" s="38" t="s">
        <v>608</v>
      </c>
      <c r="E221" s="30">
        <v>130</v>
      </c>
      <c r="G221" s="4">
        <v>110</v>
      </c>
      <c r="I221" s="22">
        <f t="shared" si="45"/>
        <v>110</v>
      </c>
      <c r="J221" s="4">
        <v>35</v>
      </c>
      <c r="K221" s="4">
        <v>35</v>
      </c>
      <c r="L221" s="5">
        <v>725</v>
      </c>
      <c r="M221" s="4">
        <v>0.1793103448275862</v>
      </c>
      <c r="N221" s="5">
        <v>711</v>
      </c>
      <c r="O221" s="4">
        <f t="shared" si="46"/>
        <v>0.15471167369901548</v>
      </c>
      <c r="P221" s="5">
        <v>3010</v>
      </c>
      <c r="Q221" s="23">
        <f>(E221/L221)/(P221/10000)</f>
        <v>0.5957154313208844</v>
      </c>
      <c r="R221" s="5">
        <v>0.43</v>
      </c>
      <c r="S221" s="27">
        <v>0.68</v>
      </c>
      <c r="T221" s="5">
        <v>227</v>
      </c>
      <c r="U221" s="4">
        <f t="shared" si="51"/>
        <v>0.5726872246696035</v>
      </c>
      <c r="V221" s="5">
        <v>40</v>
      </c>
      <c r="W221" s="4">
        <f t="shared" si="52"/>
        <v>3.25</v>
      </c>
      <c r="X221" s="27">
        <v>111</v>
      </c>
      <c r="Y221" s="4">
        <f t="shared" si="49"/>
        <v>0.990990990990991</v>
      </c>
      <c r="Z221" s="27">
        <v>163</v>
      </c>
      <c r="AA221" s="5">
        <v>1980</v>
      </c>
      <c r="AB221" s="5">
        <v>1100</v>
      </c>
      <c r="AC221" s="5">
        <v>296</v>
      </c>
      <c r="AD221" s="5">
        <v>221</v>
      </c>
      <c r="AE221" s="5">
        <v>285</v>
      </c>
      <c r="AF221" s="5">
        <v>198</v>
      </c>
      <c r="AG221" s="5" t="s">
        <v>340</v>
      </c>
    </row>
    <row r="222" spans="1:33" ht="12.75">
      <c r="A222" s="1" t="s">
        <v>352</v>
      </c>
      <c r="B222" s="1" t="s">
        <v>156</v>
      </c>
      <c r="D222" s="38" t="s">
        <v>608</v>
      </c>
      <c r="E222" s="30">
        <v>45</v>
      </c>
      <c r="G222" s="4">
        <v>68</v>
      </c>
      <c r="I222" s="22">
        <f t="shared" si="45"/>
        <v>68</v>
      </c>
      <c r="J222" s="4">
        <v>30</v>
      </c>
      <c r="K222" s="4">
        <v>25</v>
      </c>
      <c r="L222" s="5">
        <v>850</v>
      </c>
      <c r="M222" s="4">
        <v>0.052941176470588235</v>
      </c>
      <c r="N222" s="5">
        <v>684</v>
      </c>
      <c r="O222" s="4">
        <f t="shared" si="46"/>
        <v>0.09941520467836257</v>
      </c>
      <c r="P222" s="5">
        <v>2604</v>
      </c>
      <c r="Q222" s="23">
        <f>(E222/L222)/(P222/10000)</f>
        <v>0.20330712930333422</v>
      </c>
      <c r="R222" s="5">
        <v>1.341</v>
      </c>
      <c r="S222" s="27">
        <v>3.15</v>
      </c>
      <c r="T222" s="5">
        <v>1580</v>
      </c>
      <c r="U222" s="4">
        <f t="shared" si="51"/>
        <v>0.028481012658227847</v>
      </c>
      <c r="V222" s="5">
        <v>55</v>
      </c>
      <c r="W222" s="4">
        <f t="shared" si="52"/>
        <v>0.8181818181818182</v>
      </c>
      <c r="X222" s="27">
        <v>334</v>
      </c>
      <c r="Y222" s="4">
        <f t="shared" si="49"/>
        <v>0.20359281437125748</v>
      </c>
      <c r="Z222" s="27">
        <v>106</v>
      </c>
      <c r="AA222" s="5">
        <v>1968</v>
      </c>
      <c r="AC222" s="5">
        <v>693</v>
      </c>
      <c r="AD222" s="5">
        <v>542</v>
      </c>
      <c r="AE222" s="5">
        <v>683</v>
      </c>
      <c r="AF222" s="5">
        <v>492</v>
      </c>
      <c r="AG222" s="5" t="s">
        <v>204</v>
      </c>
    </row>
    <row r="223" spans="1:33" ht="12.75">
      <c r="A223" s="1" t="s">
        <v>353</v>
      </c>
      <c r="B223" s="1" t="s">
        <v>99</v>
      </c>
      <c r="D223" s="38" t="s">
        <v>608</v>
      </c>
      <c r="E223" s="30">
        <v>72</v>
      </c>
      <c r="F223" s="4">
        <v>86</v>
      </c>
      <c r="G223" s="4">
        <v>91</v>
      </c>
      <c r="H223" s="4">
        <v>96</v>
      </c>
      <c r="I223" s="22">
        <f t="shared" si="45"/>
        <v>96</v>
      </c>
      <c r="J223" s="4">
        <v>36</v>
      </c>
      <c r="K223" s="4">
        <v>40</v>
      </c>
      <c r="L223" s="5">
        <v>481</v>
      </c>
      <c r="M223" s="4">
        <v>0.1496881496881497</v>
      </c>
      <c r="N223" s="5">
        <v>572</v>
      </c>
      <c r="O223" s="4">
        <f t="shared" si="46"/>
        <v>0.16783216783216784</v>
      </c>
      <c r="Q223" s="23"/>
      <c r="R223" s="5">
        <v>0.816</v>
      </c>
      <c r="S223" s="27">
        <v>2.34</v>
      </c>
      <c r="T223" s="5">
        <v>1580</v>
      </c>
      <c r="U223" s="4">
        <f t="shared" si="51"/>
        <v>0.04556962025316456</v>
      </c>
      <c r="V223" s="5">
        <v>31</v>
      </c>
      <c r="W223" s="4">
        <f t="shared" si="52"/>
        <v>2.3225806451612905</v>
      </c>
      <c r="X223" s="27">
        <v>316</v>
      </c>
      <c r="Y223" s="4">
        <f t="shared" si="49"/>
        <v>0.3037974683544304</v>
      </c>
      <c r="Z223" s="27">
        <v>135</v>
      </c>
      <c r="AA223" s="5">
        <v>1985</v>
      </c>
      <c r="AC223" s="5">
        <v>170</v>
      </c>
      <c r="AD223" s="5">
        <v>153</v>
      </c>
      <c r="AE223" s="5">
        <v>193</v>
      </c>
      <c r="AF223" s="5">
        <v>152</v>
      </c>
      <c r="AG223" s="5" t="s">
        <v>204</v>
      </c>
    </row>
    <row r="224" spans="1:33" ht="12.75">
      <c r="A224" s="1" t="s">
        <v>354</v>
      </c>
      <c r="B224" s="1" t="s">
        <v>156</v>
      </c>
      <c r="D224" s="38" t="s">
        <v>608</v>
      </c>
      <c r="E224" s="30">
        <v>45</v>
      </c>
      <c r="G224" s="4">
        <v>68</v>
      </c>
      <c r="I224" s="22">
        <f t="shared" si="45"/>
        <v>68</v>
      </c>
      <c r="J224" s="4">
        <v>30</v>
      </c>
      <c r="K224" s="4">
        <v>25</v>
      </c>
      <c r="L224" s="5">
        <v>530</v>
      </c>
      <c r="M224" s="4">
        <v>0.08490566037735849</v>
      </c>
      <c r="N224" s="5">
        <v>638</v>
      </c>
      <c r="O224" s="4">
        <f t="shared" si="46"/>
        <v>0.10658307210031348</v>
      </c>
      <c r="P224" s="5">
        <v>2625</v>
      </c>
      <c r="Q224" s="23">
        <f>(E224/L224)/(P224/10000)</f>
        <v>0.32345013477088946</v>
      </c>
      <c r="S224" s="27">
        <v>3.83</v>
      </c>
      <c r="T224" s="5">
        <v>700</v>
      </c>
      <c r="U224" s="4">
        <f t="shared" si="51"/>
        <v>0.06428571428571428</v>
      </c>
      <c r="V224" s="5">
        <v>337</v>
      </c>
      <c r="W224" s="4">
        <f t="shared" si="52"/>
        <v>0.13353115727002968</v>
      </c>
      <c r="X224" s="27">
        <v>578</v>
      </c>
      <c r="Y224" s="4">
        <f t="shared" si="49"/>
        <v>0.11764705882352941</v>
      </c>
      <c r="Z224" s="27">
        <v>151</v>
      </c>
      <c r="AA224" s="5">
        <v>1972</v>
      </c>
      <c r="AC224" s="5">
        <v>283</v>
      </c>
      <c r="AD224" s="5">
        <v>238</v>
      </c>
      <c r="AE224" s="5">
        <v>295</v>
      </c>
      <c r="AF224" s="5">
        <v>225</v>
      </c>
      <c r="AG224" s="5" t="s">
        <v>204</v>
      </c>
    </row>
    <row r="225" spans="1:33" ht="12.75">
      <c r="A225" s="1" t="s">
        <v>355</v>
      </c>
      <c r="B225" s="1" t="s">
        <v>56</v>
      </c>
      <c r="D225" s="38" t="s">
        <v>0</v>
      </c>
      <c r="E225" s="30">
        <v>85</v>
      </c>
      <c r="H225" s="4">
        <v>250</v>
      </c>
      <c r="I225" s="22">
        <f aca="true" t="shared" si="53" ref="I225:I256">MAX(F225:H225)</f>
        <v>250</v>
      </c>
      <c r="J225" s="4">
        <v>40</v>
      </c>
      <c r="K225" s="4">
        <v>50</v>
      </c>
      <c r="L225" s="5">
        <v>856</v>
      </c>
      <c r="M225" s="4">
        <v>0.09929906542056074</v>
      </c>
      <c r="N225" s="5">
        <v>586</v>
      </c>
      <c r="O225" s="4">
        <f aca="true" t="shared" si="54" ref="O225:O256">+I225/N225</f>
        <v>0.42662116040955633</v>
      </c>
      <c r="P225" s="5">
        <v>2562</v>
      </c>
      <c r="Q225" s="23">
        <f>(E225/L225)/(P225/10000)</f>
        <v>0.3875841741630006</v>
      </c>
      <c r="R225" s="5">
        <v>0.209</v>
      </c>
      <c r="S225" s="27">
        <v>0.45</v>
      </c>
      <c r="T225" s="5">
        <v>137</v>
      </c>
      <c r="U225" s="4">
        <f t="shared" si="51"/>
        <v>0.6204379562043796</v>
      </c>
      <c r="V225" s="5">
        <v>18</v>
      </c>
      <c r="W225" s="4">
        <f t="shared" si="52"/>
        <v>4.722222222222222</v>
      </c>
      <c r="X225" s="27">
        <v>76</v>
      </c>
      <c r="Y225" s="4">
        <f t="shared" si="49"/>
        <v>3.289473684210526</v>
      </c>
      <c r="Z225" s="27">
        <v>168</v>
      </c>
      <c r="AA225" s="5">
        <v>1979</v>
      </c>
      <c r="AB225" s="5">
        <v>900</v>
      </c>
      <c r="AC225" s="5">
        <v>218</v>
      </c>
      <c r="AD225" s="5">
        <v>183</v>
      </c>
      <c r="AE225" s="5">
        <v>236</v>
      </c>
      <c r="AF225" s="5">
        <v>173</v>
      </c>
      <c r="AG225" s="5" t="s">
        <v>235</v>
      </c>
    </row>
    <row r="226" spans="1:34" ht="12.75">
      <c r="A226" s="1" t="s">
        <v>356</v>
      </c>
      <c r="B226" s="1" t="s">
        <v>44</v>
      </c>
      <c r="C226" s="27" t="s">
        <v>606</v>
      </c>
      <c r="D226" s="38" t="s">
        <v>0</v>
      </c>
      <c r="E226" s="30">
        <v>686</v>
      </c>
      <c r="F226" s="4">
        <v>1406</v>
      </c>
      <c r="H226" s="4">
        <v>1629</v>
      </c>
      <c r="I226" s="22">
        <f t="shared" si="53"/>
        <v>1629</v>
      </c>
      <c r="J226" s="4">
        <v>99</v>
      </c>
      <c r="K226" s="4">
        <v>164</v>
      </c>
      <c r="L226" s="5">
        <v>850</v>
      </c>
      <c r="M226" s="4">
        <v>0.8070588235294117</v>
      </c>
      <c r="N226" s="5">
        <v>2217</v>
      </c>
      <c r="O226" s="4">
        <f t="shared" si="54"/>
        <v>0.7347767253044655</v>
      </c>
      <c r="P226" s="5">
        <v>3456</v>
      </c>
      <c r="Q226" s="23">
        <f>(E226/L226)/(P226/10000)</f>
        <v>2.3352396514161216</v>
      </c>
      <c r="R226" s="5">
        <v>0.729</v>
      </c>
      <c r="S226" s="27">
        <v>1.5</v>
      </c>
      <c r="T226" s="5">
        <v>654</v>
      </c>
      <c r="U226" s="4">
        <f t="shared" si="51"/>
        <v>1.0489296636085628</v>
      </c>
      <c r="V226" s="5">
        <v>164</v>
      </c>
      <c r="W226" s="4">
        <f t="shared" si="52"/>
        <v>4.182926829268292</v>
      </c>
      <c r="X226" s="27">
        <v>339</v>
      </c>
      <c r="Y226" s="4">
        <f t="shared" si="49"/>
        <v>4.8053097345132745</v>
      </c>
      <c r="Z226" s="27">
        <v>226</v>
      </c>
      <c r="AA226" s="5">
        <v>1964</v>
      </c>
      <c r="AC226" s="5">
        <v>301</v>
      </c>
      <c r="AD226" s="5">
        <v>222</v>
      </c>
      <c r="AE226" s="5">
        <v>314</v>
      </c>
      <c r="AF226" s="5">
        <v>198</v>
      </c>
      <c r="AG226" s="5" t="s">
        <v>119</v>
      </c>
      <c r="AH226" s="1" t="s">
        <v>46</v>
      </c>
    </row>
    <row r="227" spans="1:33" ht="12.75">
      <c r="A227" s="1" t="s">
        <v>357</v>
      </c>
      <c r="B227" s="1" t="s">
        <v>56</v>
      </c>
      <c r="D227" s="38" t="s">
        <v>0</v>
      </c>
      <c r="E227" s="30">
        <v>1147</v>
      </c>
      <c r="H227" s="4">
        <v>1493</v>
      </c>
      <c r="I227" s="22">
        <f t="shared" si="53"/>
        <v>1493</v>
      </c>
      <c r="J227" s="4">
        <v>115</v>
      </c>
      <c r="K227" s="4">
        <v>115</v>
      </c>
      <c r="L227" s="5">
        <v>1340</v>
      </c>
      <c r="M227" s="4">
        <v>0.8559701492537314</v>
      </c>
      <c r="N227" s="5">
        <v>962</v>
      </c>
      <c r="O227" s="4">
        <f t="shared" si="54"/>
        <v>1.551975051975052</v>
      </c>
      <c r="P227" s="5">
        <v>2940</v>
      </c>
      <c r="Q227" s="23">
        <f>(E227/L227)/(P227/10000)</f>
        <v>2.911463092699767</v>
      </c>
      <c r="R227" s="5">
        <v>0.289</v>
      </c>
      <c r="S227" s="27">
        <v>0.81</v>
      </c>
      <c r="T227" s="5">
        <v>418</v>
      </c>
      <c r="U227" s="4">
        <f t="shared" si="51"/>
        <v>2.7440191387559807</v>
      </c>
      <c r="V227" s="5">
        <v>28</v>
      </c>
      <c r="W227" s="4">
        <f t="shared" si="52"/>
        <v>40.964285714285715</v>
      </c>
      <c r="X227" s="27">
        <v>201</v>
      </c>
      <c r="Y227" s="4">
        <f t="shared" si="49"/>
        <v>7.4278606965174125</v>
      </c>
      <c r="Z227" s="27">
        <v>249</v>
      </c>
      <c r="AA227" s="5">
        <v>1974</v>
      </c>
      <c r="AB227" s="5" t="s">
        <v>139</v>
      </c>
      <c r="AC227" s="5">
        <v>112</v>
      </c>
      <c r="AD227" s="5">
        <v>79</v>
      </c>
      <c r="AE227" s="5">
        <v>118</v>
      </c>
      <c r="AF227" s="5">
        <v>66</v>
      </c>
      <c r="AG227" s="5" t="s">
        <v>170</v>
      </c>
    </row>
    <row r="228" spans="1:33" ht="12.75">
      <c r="A228" s="1" t="s">
        <v>358</v>
      </c>
      <c r="B228" s="1" t="s">
        <v>359</v>
      </c>
      <c r="D228" s="38" t="s">
        <v>0</v>
      </c>
      <c r="E228" s="21">
        <v>230</v>
      </c>
      <c r="F228" s="4">
        <v>300</v>
      </c>
      <c r="G228" s="4">
        <v>315</v>
      </c>
      <c r="H228" s="4">
        <v>350</v>
      </c>
      <c r="I228" s="22">
        <f t="shared" si="53"/>
        <v>350</v>
      </c>
      <c r="J228" s="4">
        <v>40</v>
      </c>
      <c r="K228" s="4">
        <v>50</v>
      </c>
      <c r="L228" s="5">
        <v>285</v>
      </c>
      <c r="M228" s="4">
        <v>0.8070175438596491</v>
      </c>
      <c r="N228" s="5">
        <v>286</v>
      </c>
      <c r="O228" s="4">
        <f t="shared" si="54"/>
        <v>1.2237762237762237</v>
      </c>
      <c r="R228" s="5">
        <v>0.4</v>
      </c>
      <c r="S228" s="27">
        <v>0.48</v>
      </c>
      <c r="T228" s="5">
        <v>44</v>
      </c>
      <c r="U228" s="4">
        <f t="shared" si="51"/>
        <v>5.2272727272727275</v>
      </c>
      <c r="V228" s="5">
        <v>12</v>
      </c>
      <c r="W228" s="4">
        <f t="shared" si="52"/>
        <v>19.166666666666668</v>
      </c>
      <c r="X228" s="27">
        <v>33</v>
      </c>
      <c r="Y228" s="4">
        <f t="shared" si="49"/>
        <v>10.606060606060606</v>
      </c>
      <c r="Z228" s="27">
        <v>69</v>
      </c>
      <c r="AA228" s="5">
        <v>1988</v>
      </c>
      <c r="AC228" s="5">
        <v>50</v>
      </c>
      <c r="AD228" s="5">
        <v>46</v>
      </c>
      <c r="AE228" s="5">
        <v>62</v>
      </c>
      <c r="AF228" s="5">
        <v>53</v>
      </c>
      <c r="AG228" s="5" t="s">
        <v>60</v>
      </c>
    </row>
    <row r="229" spans="1:33" ht="12.75">
      <c r="A229" s="1" t="s">
        <v>360</v>
      </c>
      <c r="B229" s="1" t="s">
        <v>56</v>
      </c>
      <c r="D229" s="38" t="s">
        <v>0</v>
      </c>
      <c r="E229" s="30">
        <v>1010</v>
      </c>
      <c r="H229" s="4">
        <v>1634</v>
      </c>
      <c r="I229" s="22">
        <f t="shared" si="53"/>
        <v>1634</v>
      </c>
      <c r="J229" s="4">
        <v>95</v>
      </c>
      <c r="K229" s="4">
        <v>95</v>
      </c>
      <c r="L229" s="5">
        <v>1346</v>
      </c>
      <c r="M229" s="4">
        <v>0.75037147102526</v>
      </c>
      <c r="N229" s="5">
        <v>1822</v>
      </c>
      <c r="O229" s="4">
        <f t="shared" si="54"/>
        <v>0.8968166849615807</v>
      </c>
      <c r="P229" s="5">
        <v>3174</v>
      </c>
      <c r="Q229" s="23">
        <f>(E229/L229)/(P229/10000)</f>
        <v>2.3641193163996848</v>
      </c>
      <c r="R229" s="5">
        <v>1.037</v>
      </c>
      <c r="S229" s="27">
        <v>2.64</v>
      </c>
      <c r="T229" s="5">
        <v>1860</v>
      </c>
      <c r="U229" s="4">
        <f t="shared" si="51"/>
        <v>0.543010752688172</v>
      </c>
      <c r="V229" s="5">
        <v>111</v>
      </c>
      <c r="W229" s="4">
        <f t="shared" si="52"/>
        <v>9.0990990990991</v>
      </c>
      <c r="X229" s="27">
        <v>710</v>
      </c>
      <c r="Y229" s="4">
        <f t="shared" si="49"/>
        <v>2.3014084507042254</v>
      </c>
      <c r="Z229" s="27">
        <v>269</v>
      </c>
      <c r="AA229" s="5">
        <v>1975</v>
      </c>
      <c r="AB229" s="5">
        <v>1500</v>
      </c>
      <c r="AC229" s="5">
        <v>240</v>
      </c>
      <c r="AD229" s="5">
        <v>186</v>
      </c>
      <c r="AE229" s="5">
        <v>265</v>
      </c>
      <c r="AF229" s="5">
        <v>153</v>
      </c>
      <c r="AG229" s="5" t="s">
        <v>235</v>
      </c>
    </row>
    <row r="230" spans="1:33" ht="12.75">
      <c r="A230" s="1" t="s">
        <v>361</v>
      </c>
      <c r="B230" s="1" t="s">
        <v>362</v>
      </c>
      <c r="D230" s="38" t="s">
        <v>608</v>
      </c>
      <c r="E230" s="30">
        <v>110</v>
      </c>
      <c r="F230" s="4">
        <v>210</v>
      </c>
      <c r="H230" s="4">
        <v>235</v>
      </c>
      <c r="I230" s="22">
        <f t="shared" si="53"/>
        <v>235</v>
      </c>
      <c r="J230" s="4">
        <v>45</v>
      </c>
      <c r="K230" s="4">
        <v>75</v>
      </c>
      <c r="L230" s="5">
        <v>860</v>
      </c>
      <c r="M230" s="4">
        <v>0.12790697674418605</v>
      </c>
      <c r="N230" s="5">
        <v>1483</v>
      </c>
      <c r="O230" s="4">
        <f t="shared" si="54"/>
        <v>0.15846257585974377</v>
      </c>
      <c r="P230" s="5">
        <v>3168</v>
      </c>
      <c r="Q230" s="23">
        <f>(E230/L230)/(P230/10000)</f>
        <v>0.40374677002583975</v>
      </c>
      <c r="R230" s="5">
        <v>1.115</v>
      </c>
      <c r="S230" s="27">
        <v>1.5</v>
      </c>
      <c r="T230" s="5">
        <v>834</v>
      </c>
      <c r="U230" s="4">
        <f t="shared" si="51"/>
        <v>0.13189448441247004</v>
      </c>
      <c r="V230" s="5">
        <v>116</v>
      </c>
      <c r="W230" s="4">
        <f t="shared" si="52"/>
        <v>0.9482758620689655</v>
      </c>
      <c r="X230" s="27">
        <v>326</v>
      </c>
      <c r="Y230" s="4">
        <f t="shared" si="49"/>
        <v>0.7208588957055214</v>
      </c>
      <c r="Z230" s="27">
        <v>217</v>
      </c>
      <c r="AA230" s="5">
        <v>1969</v>
      </c>
      <c r="AC230" s="5">
        <v>658</v>
      </c>
      <c r="AD230" s="5">
        <v>512</v>
      </c>
      <c r="AE230" s="5">
        <v>609</v>
      </c>
      <c r="AF230" s="5">
        <v>400</v>
      </c>
      <c r="AG230" s="5" t="s">
        <v>235</v>
      </c>
    </row>
    <row r="231" spans="1:33" ht="12.75">
      <c r="A231" s="29" t="s">
        <v>363</v>
      </c>
      <c r="B231" s="29" t="s">
        <v>142</v>
      </c>
      <c r="D231" s="38" t="s">
        <v>608</v>
      </c>
      <c r="E231" s="30"/>
      <c r="F231" s="4">
        <v>120</v>
      </c>
      <c r="G231" s="4">
        <v>123</v>
      </c>
      <c r="H231" s="4">
        <v>134</v>
      </c>
      <c r="I231" s="22">
        <f t="shared" si="53"/>
        <v>134</v>
      </c>
      <c r="K231" s="4">
        <v>38</v>
      </c>
      <c r="N231" s="5">
        <v>331</v>
      </c>
      <c r="O231" s="4">
        <f t="shared" si="54"/>
        <v>0.40483383685800606</v>
      </c>
      <c r="Q231" s="23"/>
      <c r="S231" s="35"/>
      <c r="U231" s="4"/>
      <c r="W231" s="4"/>
      <c r="X231" s="5">
        <v>0</v>
      </c>
      <c r="Y231" s="4" t="s">
        <v>50</v>
      </c>
      <c r="Z231" s="35"/>
      <c r="AA231" s="5">
        <v>2002</v>
      </c>
      <c r="AC231" s="38"/>
      <c r="AD231" s="38"/>
      <c r="AE231" s="5">
        <v>1</v>
      </c>
      <c r="AF231" s="5">
        <v>1</v>
      </c>
      <c r="AG231" s="5" t="s">
        <v>66</v>
      </c>
    </row>
    <row r="232" spans="1:33" ht="12.75">
      <c r="A232" s="1" t="s">
        <v>364</v>
      </c>
      <c r="B232" s="1" t="s">
        <v>56</v>
      </c>
      <c r="D232" s="38" t="s">
        <v>0</v>
      </c>
      <c r="E232" s="30">
        <v>473</v>
      </c>
      <c r="H232" s="4">
        <v>665</v>
      </c>
      <c r="I232" s="22">
        <f t="shared" si="53"/>
        <v>665</v>
      </c>
      <c r="J232" s="4">
        <v>91</v>
      </c>
      <c r="K232" s="4">
        <v>91</v>
      </c>
      <c r="L232" s="5">
        <v>907</v>
      </c>
      <c r="M232" s="4">
        <v>0.5214994487320838</v>
      </c>
      <c r="N232" s="5">
        <v>1012</v>
      </c>
      <c r="O232" s="4">
        <f t="shared" si="54"/>
        <v>0.6571146245059288</v>
      </c>
      <c r="P232" s="5">
        <v>2160</v>
      </c>
      <c r="Q232" s="23">
        <f aca="true" t="shared" si="55" ref="Q232:Q238">(E232/L232)/(P232/10000)</f>
        <v>2.414349299685573</v>
      </c>
      <c r="R232" s="5">
        <v>0.143</v>
      </c>
      <c r="S232" s="27">
        <v>0.26</v>
      </c>
      <c r="T232" s="5">
        <v>164</v>
      </c>
      <c r="U232" s="4">
        <f aca="true" t="shared" si="56" ref="U232:U247">+E232/T232</f>
        <v>2.8841463414634148</v>
      </c>
      <c r="V232" s="5">
        <v>9</v>
      </c>
      <c r="W232" s="4">
        <f aca="true" t="shared" si="57" ref="W232:W247">+E232/V232</f>
        <v>52.55555555555556</v>
      </c>
      <c r="X232" s="27">
        <v>58</v>
      </c>
      <c r="Y232" s="4">
        <f aca="true" t="shared" si="58" ref="Y232:Y249">+I232/X232</f>
        <v>11.46551724137931</v>
      </c>
      <c r="Z232" s="27">
        <v>222</v>
      </c>
      <c r="AA232" s="5">
        <v>1979</v>
      </c>
      <c r="AB232" s="5">
        <v>2300</v>
      </c>
      <c r="AC232" s="5">
        <v>100</v>
      </c>
      <c r="AD232" s="5">
        <v>67</v>
      </c>
      <c r="AE232" s="5">
        <v>115</v>
      </c>
      <c r="AF232" s="5">
        <v>63</v>
      </c>
      <c r="AG232" s="5" t="s">
        <v>60</v>
      </c>
    </row>
    <row r="233" spans="1:33" ht="12.75">
      <c r="A233" s="1" t="s">
        <v>365</v>
      </c>
      <c r="B233" s="1" t="s">
        <v>156</v>
      </c>
      <c r="D233" s="38" t="s">
        <v>608</v>
      </c>
      <c r="E233" s="30">
        <v>159</v>
      </c>
      <c r="F233" s="4">
        <v>248</v>
      </c>
      <c r="H233" s="4">
        <v>275</v>
      </c>
      <c r="I233" s="22">
        <f t="shared" si="53"/>
        <v>275</v>
      </c>
      <c r="J233" s="4">
        <v>46</v>
      </c>
      <c r="K233" s="4">
        <v>52</v>
      </c>
      <c r="L233" s="5">
        <v>1669</v>
      </c>
      <c r="M233" s="4">
        <v>0.09526662672258837</v>
      </c>
      <c r="N233" s="5">
        <v>1391</v>
      </c>
      <c r="O233" s="4">
        <f t="shared" si="54"/>
        <v>0.19769949676491733</v>
      </c>
      <c r="P233" s="5">
        <v>2640</v>
      </c>
      <c r="Q233" s="23">
        <f t="shared" si="55"/>
        <v>0.36085843455525896</v>
      </c>
      <c r="R233" s="5">
        <v>2.608</v>
      </c>
      <c r="S233" s="27">
        <v>4.97</v>
      </c>
      <c r="T233" s="5">
        <v>6697</v>
      </c>
      <c r="U233" s="4">
        <f t="shared" si="56"/>
        <v>0.02374197401821711</v>
      </c>
      <c r="V233" s="5">
        <v>253</v>
      </c>
      <c r="W233" s="4">
        <f t="shared" si="57"/>
        <v>0.6284584980237155</v>
      </c>
      <c r="X233" s="36">
        <v>1184</v>
      </c>
      <c r="Y233" s="4">
        <f t="shared" si="58"/>
        <v>0.23226351351351351</v>
      </c>
      <c r="Z233" s="27">
        <v>238</v>
      </c>
      <c r="AA233" s="5">
        <v>1892</v>
      </c>
      <c r="AB233" s="5">
        <v>7000</v>
      </c>
      <c r="AC233" s="5">
        <v>1074</v>
      </c>
      <c r="AD233" s="5">
        <v>737</v>
      </c>
      <c r="AE233" s="5">
        <v>956</v>
      </c>
      <c r="AF233" s="5">
        <v>611</v>
      </c>
      <c r="AG233" s="5" t="s">
        <v>75</v>
      </c>
    </row>
    <row r="234" spans="1:33" ht="12.75">
      <c r="A234" s="1" t="s">
        <v>366</v>
      </c>
      <c r="B234" s="1" t="s">
        <v>62</v>
      </c>
      <c r="D234" s="38" t="s">
        <v>0</v>
      </c>
      <c r="E234" s="30">
        <v>411</v>
      </c>
      <c r="H234" s="4">
        <v>591</v>
      </c>
      <c r="I234" s="22">
        <f t="shared" si="53"/>
        <v>591</v>
      </c>
      <c r="J234" s="4">
        <v>50</v>
      </c>
      <c r="L234" s="5">
        <v>640</v>
      </c>
      <c r="M234" s="4">
        <v>0.6421875</v>
      </c>
      <c r="N234" s="5">
        <v>849</v>
      </c>
      <c r="O234" s="4">
        <f t="shared" si="54"/>
        <v>0.696113074204947</v>
      </c>
      <c r="P234" s="5">
        <v>3264</v>
      </c>
      <c r="Q234" s="23">
        <f t="shared" si="55"/>
        <v>1.967486213235294</v>
      </c>
      <c r="R234" s="5">
        <v>0.408</v>
      </c>
      <c r="S234" s="27">
        <v>1.04</v>
      </c>
      <c r="T234" s="5">
        <v>69</v>
      </c>
      <c r="U234" s="4">
        <f t="shared" si="56"/>
        <v>5.956521739130435</v>
      </c>
      <c r="V234" s="5">
        <v>20</v>
      </c>
      <c r="W234" s="4">
        <f t="shared" si="57"/>
        <v>20.55</v>
      </c>
      <c r="X234" s="27">
        <v>157</v>
      </c>
      <c r="Y234" s="4">
        <f t="shared" si="58"/>
        <v>3.7643312101910826</v>
      </c>
      <c r="Z234" s="27">
        <v>151</v>
      </c>
      <c r="AA234" s="5">
        <v>1987</v>
      </c>
      <c r="AC234" s="5">
        <v>30</v>
      </c>
      <c r="AD234" s="5">
        <v>27</v>
      </c>
      <c r="AE234" s="5">
        <v>40</v>
      </c>
      <c r="AF234" s="5">
        <v>27</v>
      </c>
      <c r="AG234" s="5" t="s">
        <v>125</v>
      </c>
    </row>
    <row r="235" spans="1:33" ht="12.75">
      <c r="A235" s="1" t="s">
        <v>367</v>
      </c>
      <c r="B235" s="1" t="s">
        <v>368</v>
      </c>
      <c r="D235" s="38" t="s">
        <v>0</v>
      </c>
      <c r="E235" s="30">
        <v>186</v>
      </c>
      <c r="H235" s="4">
        <v>250</v>
      </c>
      <c r="I235" s="22">
        <f t="shared" si="53"/>
        <v>250</v>
      </c>
      <c r="J235" s="4">
        <v>75</v>
      </c>
      <c r="K235" s="4">
        <v>85</v>
      </c>
      <c r="L235" s="5">
        <v>550</v>
      </c>
      <c r="M235" s="4">
        <v>0.3381818181818182</v>
      </c>
      <c r="N235" s="5">
        <v>708</v>
      </c>
      <c r="O235" s="4">
        <f t="shared" si="54"/>
        <v>0.3531073446327684</v>
      </c>
      <c r="P235" s="5">
        <v>2360</v>
      </c>
      <c r="Q235" s="23">
        <f t="shared" si="55"/>
        <v>1.432973805855162</v>
      </c>
      <c r="R235" s="5">
        <v>0.352</v>
      </c>
      <c r="S235" s="27">
        <v>0.81</v>
      </c>
      <c r="T235" s="5">
        <v>170</v>
      </c>
      <c r="U235" s="4">
        <f t="shared" si="56"/>
        <v>1.0941176470588236</v>
      </c>
      <c r="V235" s="5">
        <v>25</v>
      </c>
      <c r="W235" s="4">
        <f t="shared" si="57"/>
        <v>7.44</v>
      </c>
      <c r="X235" s="27">
        <v>149</v>
      </c>
      <c r="Y235" s="4">
        <f t="shared" si="58"/>
        <v>1.6778523489932886</v>
      </c>
      <c r="Z235" s="27">
        <v>183</v>
      </c>
      <c r="AA235" s="5">
        <v>1978</v>
      </c>
      <c r="AB235" s="5">
        <v>1850</v>
      </c>
      <c r="AC235" s="5">
        <v>287</v>
      </c>
      <c r="AD235" s="5">
        <v>225</v>
      </c>
      <c r="AE235" s="5">
        <v>307</v>
      </c>
      <c r="AF235" s="5">
        <v>207</v>
      </c>
      <c r="AG235" s="5" t="s">
        <v>75</v>
      </c>
    </row>
    <row r="236" spans="1:33" ht="12.75">
      <c r="A236" s="1" t="s">
        <v>369</v>
      </c>
      <c r="B236" s="1" t="s">
        <v>80</v>
      </c>
      <c r="D236" s="38" t="s">
        <v>0</v>
      </c>
      <c r="E236" s="30">
        <v>424</v>
      </c>
      <c r="F236" s="4">
        <v>563</v>
      </c>
      <c r="G236" s="4">
        <v>563</v>
      </c>
      <c r="H236" s="4">
        <f>G236*1.2</f>
        <v>675.6</v>
      </c>
      <c r="I236" s="22">
        <f t="shared" si="53"/>
        <v>675.6</v>
      </c>
      <c r="J236" s="4">
        <v>220</v>
      </c>
      <c r="K236" s="4">
        <v>139</v>
      </c>
      <c r="L236" s="5">
        <v>567</v>
      </c>
      <c r="M236" s="4">
        <v>0.7477954144620811</v>
      </c>
      <c r="N236" s="5">
        <v>752</v>
      </c>
      <c r="O236" s="4">
        <f t="shared" si="54"/>
        <v>0.8984042553191489</v>
      </c>
      <c r="P236" s="5">
        <v>3432</v>
      </c>
      <c r="Q236" s="23">
        <f t="shared" si="55"/>
        <v>2.1788910677799564</v>
      </c>
      <c r="R236" s="5">
        <v>1.383</v>
      </c>
      <c r="S236" s="27">
        <v>1.54</v>
      </c>
      <c r="T236" s="5">
        <v>188</v>
      </c>
      <c r="U236" s="4">
        <f t="shared" si="56"/>
        <v>2.25531914893617</v>
      </c>
      <c r="V236" s="5">
        <v>65</v>
      </c>
      <c r="W236" s="4">
        <f t="shared" si="57"/>
        <v>6.523076923076923</v>
      </c>
      <c r="X236" s="27">
        <v>227</v>
      </c>
      <c r="Y236" s="4">
        <f t="shared" si="58"/>
        <v>2.9762114537444937</v>
      </c>
      <c r="Z236" s="27">
        <v>147</v>
      </c>
      <c r="AA236" s="5">
        <v>1992</v>
      </c>
      <c r="AC236" s="5">
        <v>31</v>
      </c>
      <c r="AD236" s="5">
        <v>25</v>
      </c>
      <c r="AE236" s="5">
        <v>41</v>
      </c>
      <c r="AF236" s="5">
        <v>27</v>
      </c>
      <c r="AG236" s="5" t="s">
        <v>75</v>
      </c>
    </row>
    <row r="237" spans="1:34" ht="12.75">
      <c r="A237" s="1" t="s">
        <v>370</v>
      </c>
      <c r="B237" s="1" t="s">
        <v>44</v>
      </c>
      <c r="C237" s="27" t="s">
        <v>44</v>
      </c>
      <c r="D237" s="38" t="s">
        <v>0</v>
      </c>
      <c r="E237" s="30">
        <v>240</v>
      </c>
      <c r="F237" s="4">
        <v>456</v>
      </c>
      <c r="H237" s="4">
        <v>528</v>
      </c>
      <c r="I237" s="22">
        <f t="shared" si="53"/>
        <v>528</v>
      </c>
      <c r="J237" s="4">
        <v>40</v>
      </c>
      <c r="K237" s="4">
        <v>42</v>
      </c>
      <c r="L237" s="5">
        <v>528</v>
      </c>
      <c r="M237" s="4">
        <v>0.45454545454545453</v>
      </c>
      <c r="N237" s="5">
        <v>631</v>
      </c>
      <c r="O237" s="4">
        <f t="shared" si="54"/>
        <v>0.8367670364500792</v>
      </c>
      <c r="P237" s="5">
        <v>2767</v>
      </c>
      <c r="Q237" s="23">
        <f t="shared" si="55"/>
        <v>1.6427374576995104</v>
      </c>
      <c r="T237" s="5">
        <v>2</v>
      </c>
      <c r="U237" s="4">
        <f t="shared" si="56"/>
        <v>120</v>
      </c>
      <c r="V237" s="5">
        <v>2</v>
      </c>
      <c r="W237" s="4">
        <f t="shared" si="57"/>
        <v>120</v>
      </c>
      <c r="X237" s="5">
        <v>49</v>
      </c>
      <c r="Y237" s="4">
        <f t="shared" si="58"/>
        <v>10.775510204081632</v>
      </c>
      <c r="AA237" s="5">
        <v>1999</v>
      </c>
      <c r="AC237" s="5">
        <v>19</v>
      </c>
      <c r="AD237" s="5">
        <v>19</v>
      </c>
      <c r="AE237" s="40">
        <v>9</v>
      </c>
      <c r="AF237" s="5">
        <v>7</v>
      </c>
      <c r="AG237" s="5" t="s">
        <v>94</v>
      </c>
      <c r="AH237" s="1" t="s">
        <v>371</v>
      </c>
    </row>
    <row r="238" spans="1:33" ht="12.75">
      <c r="A238" s="1" t="s">
        <v>372</v>
      </c>
      <c r="B238" s="1" t="s">
        <v>56</v>
      </c>
      <c r="D238" s="38" t="s">
        <v>0</v>
      </c>
      <c r="E238" s="30">
        <v>1431</v>
      </c>
      <c r="H238" s="4">
        <v>2017</v>
      </c>
      <c r="I238" s="22">
        <f t="shared" si="53"/>
        <v>2017</v>
      </c>
      <c r="J238" s="4">
        <v>180</v>
      </c>
      <c r="K238" s="4">
        <v>180</v>
      </c>
      <c r="L238" s="5">
        <v>1880</v>
      </c>
      <c r="M238" s="4">
        <v>0.7611702127659574</v>
      </c>
      <c r="N238" s="5">
        <v>2815</v>
      </c>
      <c r="O238" s="4">
        <f t="shared" si="54"/>
        <v>0.71651865008881</v>
      </c>
      <c r="P238" s="5">
        <v>2924</v>
      </c>
      <c r="Q238" s="23">
        <f t="shared" si="55"/>
        <v>2.6031813022091566</v>
      </c>
      <c r="R238" s="5">
        <v>0.829</v>
      </c>
      <c r="S238" s="27">
        <v>2.07</v>
      </c>
      <c r="T238" s="5">
        <v>1437</v>
      </c>
      <c r="U238" s="4">
        <f t="shared" si="56"/>
        <v>0.9958246346555324</v>
      </c>
      <c r="V238" s="5">
        <v>145</v>
      </c>
      <c r="W238" s="4">
        <f t="shared" si="57"/>
        <v>9.86896551724138</v>
      </c>
      <c r="X238" s="27">
        <v>856</v>
      </c>
      <c r="Y238" s="4">
        <f t="shared" si="58"/>
        <v>2.3563084112149535</v>
      </c>
      <c r="Z238" s="27">
        <v>414</v>
      </c>
      <c r="AA238" s="5">
        <v>1972</v>
      </c>
      <c r="AB238" s="5">
        <v>1440</v>
      </c>
      <c r="AC238" s="5">
        <v>221</v>
      </c>
      <c r="AD238" s="5">
        <v>141</v>
      </c>
      <c r="AE238" s="5">
        <v>230</v>
      </c>
      <c r="AF238" s="5">
        <v>122</v>
      </c>
      <c r="AG238" s="5" t="s">
        <v>94</v>
      </c>
    </row>
    <row r="239" spans="1:33" ht="12.75">
      <c r="A239" s="1" t="s">
        <v>373</v>
      </c>
      <c r="B239" s="1" t="s">
        <v>142</v>
      </c>
      <c r="D239" s="38" t="s">
        <v>608</v>
      </c>
      <c r="E239" s="21">
        <v>130</v>
      </c>
      <c r="F239" s="4">
        <v>163</v>
      </c>
      <c r="G239" s="4">
        <v>166</v>
      </c>
      <c r="H239" s="4">
        <v>188</v>
      </c>
      <c r="I239" s="22">
        <f t="shared" si="53"/>
        <v>188</v>
      </c>
      <c r="J239" s="4">
        <v>65</v>
      </c>
      <c r="K239" s="4">
        <v>63</v>
      </c>
      <c r="L239" s="5">
        <v>320</v>
      </c>
      <c r="M239" s="4">
        <v>0.40625</v>
      </c>
      <c r="N239" s="5">
        <v>347</v>
      </c>
      <c r="O239" s="4">
        <f t="shared" si="54"/>
        <v>0.5417867435158501</v>
      </c>
      <c r="T239" s="5">
        <v>21</v>
      </c>
      <c r="U239" s="4">
        <f t="shared" si="56"/>
        <v>6.190476190476191</v>
      </c>
      <c r="V239" s="5">
        <v>10</v>
      </c>
      <c r="W239" s="4">
        <f t="shared" si="57"/>
        <v>13</v>
      </c>
      <c r="X239" s="5">
        <v>140</v>
      </c>
      <c r="Y239" s="4">
        <f t="shared" si="58"/>
        <v>1.3428571428571427</v>
      </c>
      <c r="AA239" s="5">
        <v>1981</v>
      </c>
      <c r="AC239" s="5">
        <v>108</v>
      </c>
      <c r="AD239" s="5">
        <v>97</v>
      </c>
      <c r="AE239" s="5">
        <v>122</v>
      </c>
      <c r="AF239" s="5">
        <v>104</v>
      </c>
      <c r="AG239" s="5" t="s">
        <v>94</v>
      </c>
    </row>
    <row r="240" spans="1:33" ht="12.75">
      <c r="A240" s="1" t="s">
        <v>374</v>
      </c>
      <c r="B240" s="1" t="s">
        <v>80</v>
      </c>
      <c r="D240" s="38" t="s">
        <v>0</v>
      </c>
      <c r="E240" s="30">
        <v>476</v>
      </c>
      <c r="F240" s="4">
        <v>782</v>
      </c>
      <c r="G240" s="4">
        <v>782</v>
      </c>
      <c r="H240" s="4">
        <f>G240*1.2</f>
        <v>938.4</v>
      </c>
      <c r="I240" s="22">
        <f t="shared" si="53"/>
        <v>938.4</v>
      </c>
      <c r="J240" s="4">
        <v>240</v>
      </c>
      <c r="K240" s="4">
        <v>264</v>
      </c>
      <c r="L240" s="5">
        <v>630</v>
      </c>
      <c r="M240" s="4">
        <v>0.7555555555555555</v>
      </c>
      <c r="N240" s="5">
        <v>744</v>
      </c>
      <c r="O240" s="4">
        <f t="shared" si="54"/>
        <v>1.261290322580645</v>
      </c>
      <c r="P240" s="5">
        <v>3432</v>
      </c>
      <c r="Q240" s="23">
        <f>(E240/L240)/(P240/10000)</f>
        <v>2.201502201502201</v>
      </c>
      <c r="R240" s="5">
        <v>0.588</v>
      </c>
      <c r="S240" s="27">
        <v>1.17</v>
      </c>
      <c r="T240" s="5">
        <v>162</v>
      </c>
      <c r="U240" s="4">
        <f t="shared" si="56"/>
        <v>2.9382716049382718</v>
      </c>
      <c r="V240" s="5">
        <v>40</v>
      </c>
      <c r="W240" s="4">
        <f t="shared" si="57"/>
        <v>11.9</v>
      </c>
      <c r="X240" s="27">
        <v>208</v>
      </c>
      <c r="Y240" s="4">
        <f t="shared" si="58"/>
        <v>4.5115384615384615</v>
      </c>
      <c r="Z240" s="27">
        <v>178</v>
      </c>
      <c r="AA240" s="5">
        <v>1990</v>
      </c>
      <c r="AC240" s="5">
        <v>65</v>
      </c>
      <c r="AD240" s="5">
        <v>59</v>
      </c>
      <c r="AE240" s="5">
        <v>75</v>
      </c>
      <c r="AF240" s="5">
        <v>50</v>
      </c>
      <c r="AG240" s="5" t="s">
        <v>256</v>
      </c>
    </row>
    <row r="241" spans="1:34" ht="12.75">
      <c r="A241" s="1" t="s">
        <v>375</v>
      </c>
      <c r="B241" s="1" t="s">
        <v>44</v>
      </c>
      <c r="C241" s="27" t="s">
        <v>44</v>
      </c>
      <c r="D241" s="38" t="s">
        <v>0</v>
      </c>
      <c r="E241" s="21">
        <v>142</v>
      </c>
      <c r="F241" s="4">
        <v>223</v>
      </c>
      <c r="H241" s="4">
        <v>259</v>
      </c>
      <c r="I241" s="22">
        <f t="shared" si="53"/>
        <v>259</v>
      </c>
      <c r="J241" s="4">
        <v>80</v>
      </c>
      <c r="K241" s="4">
        <v>97</v>
      </c>
      <c r="L241" s="5">
        <v>764</v>
      </c>
      <c r="M241" s="4">
        <v>0.18586387434554974</v>
      </c>
      <c r="N241" s="5">
        <v>831</v>
      </c>
      <c r="O241" s="4">
        <f t="shared" si="54"/>
        <v>0.31167268351383876</v>
      </c>
      <c r="P241" s="5">
        <v>2992</v>
      </c>
      <c r="Q241" s="23">
        <f>(E241/L241)/(P241/10000)</f>
        <v>0.6212027885880673</v>
      </c>
      <c r="R241" s="5">
        <v>0.433</v>
      </c>
      <c r="S241" s="27">
        <v>1.3</v>
      </c>
      <c r="T241" s="5">
        <v>397</v>
      </c>
      <c r="U241" s="4">
        <f t="shared" si="56"/>
        <v>0.35768261964735515</v>
      </c>
      <c r="V241" s="5">
        <v>59</v>
      </c>
      <c r="W241" s="4">
        <f t="shared" si="57"/>
        <v>2.406779661016949</v>
      </c>
      <c r="X241" s="27">
        <v>194</v>
      </c>
      <c r="Y241" s="4">
        <f t="shared" si="58"/>
        <v>1.3350515463917525</v>
      </c>
      <c r="Z241" s="27">
        <v>149</v>
      </c>
      <c r="AA241" s="5">
        <v>1961</v>
      </c>
      <c r="AC241" s="5">
        <v>382</v>
      </c>
      <c r="AD241" s="5">
        <v>242</v>
      </c>
      <c r="AE241" s="5">
        <v>367</v>
      </c>
      <c r="AF241" s="5">
        <v>201</v>
      </c>
      <c r="AG241" s="5" t="s">
        <v>63</v>
      </c>
      <c r="AH241" s="1" t="s">
        <v>46</v>
      </c>
    </row>
    <row r="242" spans="1:33" ht="12.75">
      <c r="A242" s="1" t="s">
        <v>376</v>
      </c>
      <c r="B242" s="1" t="s">
        <v>80</v>
      </c>
      <c r="D242" s="38" t="s">
        <v>0</v>
      </c>
      <c r="E242" s="30">
        <v>481</v>
      </c>
      <c r="F242" s="4">
        <v>650</v>
      </c>
      <c r="G242" s="4">
        <v>650</v>
      </c>
      <c r="H242" s="4">
        <f>G242*1.2</f>
        <v>780</v>
      </c>
      <c r="I242" s="22">
        <f t="shared" si="53"/>
        <v>780</v>
      </c>
      <c r="J242" s="4">
        <v>240</v>
      </c>
      <c r="K242" s="4">
        <v>276</v>
      </c>
      <c r="L242" s="5">
        <v>628</v>
      </c>
      <c r="M242" s="4">
        <v>0.7659235668789809</v>
      </c>
      <c r="N242" s="5">
        <v>717</v>
      </c>
      <c r="O242" s="4">
        <f t="shared" si="54"/>
        <v>1.0878661087866108</v>
      </c>
      <c r="P242" s="5">
        <v>3666</v>
      </c>
      <c r="Q242" s="23">
        <f>(E242/L242)/(P242/10000)</f>
        <v>2.0892623210010393</v>
      </c>
      <c r="R242" s="5">
        <v>0.439</v>
      </c>
      <c r="S242" s="27">
        <v>1.27</v>
      </c>
      <c r="T242" s="5">
        <v>98</v>
      </c>
      <c r="U242" s="4">
        <f t="shared" si="56"/>
        <v>4.908163265306122</v>
      </c>
      <c r="V242" s="5">
        <v>29</v>
      </c>
      <c r="W242" s="4">
        <f t="shared" si="57"/>
        <v>16.586206896551722</v>
      </c>
      <c r="X242" s="27">
        <v>181</v>
      </c>
      <c r="Y242" s="4">
        <f t="shared" si="58"/>
        <v>4.30939226519337</v>
      </c>
      <c r="Z242" s="27">
        <v>142</v>
      </c>
      <c r="AA242" s="5">
        <v>1991</v>
      </c>
      <c r="AC242" s="5">
        <v>44</v>
      </c>
      <c r="AD242" s="5">
        <v>38</v>
      </c>
      <c r="AE242" s="5">
        <v>56</v>
      </c>
      <c r="AF242" s="5">
        <v>38</v>
      </c>
      <c r="AG242" s="5" t="s">
        <v>180</v>
      </c>
    </row>
    <row r="243" spans="1:34" ht="12.75">
      <c r="A243" s="1" t="s">
        <v>377</v>
      </c>
      <c r="B243" s="1" t="s">
        <v>44</v>
      </c>
      <c r="C243" s="27" t="s">
        <v>588</v>
      </c>
      <c r="D243" s="38" t="s">
        <v>608</v>
      </c>
      <c r="E243" s="30">
        <v>90</v>
      </c>
      <c r="F243" s="4">
        <v>231</v>
      </c>
      <c r="H243" s="4">
        <v>267</v>
      </c>
      <c r="I243" s="22">
        <f t="shared" si="53"/>
        <v>267</v>
      </c>
      <c r="J243" s="4">
        <v>75</v>
      </c>
      <c r="K243" s="4">
        <v>120</v>
      </c>
      <c r="L243" s="5">
        <v>720</v>
      </c>
      <c r="M243" s="4">
        <v>0.125</v>
      </c>
      <c r="N243" s="5">
        <v>783</v>
      </c>
      <c r="O243" s="4">
        <f t="shared" si="54"/>
        <v>0.34099616858237547</v>
      </c>
      <c r="P243" s="5">
        <v>2924</v>
      </c>
      <c r="Q243" s="23">
        <f>(E243/L243)/(P243/10000)</f>
        <v>0.4274965800273598</v>
      </c>
      <c r="R243" s="5">
        <v>0.421</v>
      </c>
      <c r="S243" s="27">
        <v>0.91</v>
      </c>
      <c r="T243" s="5">
        <v>193</v>
      </c>
      <c r="U243" s="4">
        <f t="shared" si="56"/>
        <v>0.46632124352331605</v>
      </c>
      <c r="V243" s="5">
        <v>24</v>
      </c>
      <c r="W243" s="4">
        <f t="shared" si="57"/>
        <v>3.75</v>
      </c>
      <c r="X243" s="27">
        <v>121</v>
      </c>
      <c r="Y243" s="4">
        <f t="shared" si="58"/>
        <v>2.206611570247934</v>
      </c>
      <c r="Z243" s="27">
        <v>133</v>
      </c>
      <c r="AA243" s="5">
        <v>1964</v>
      </c>
      <c r="AB243" s="5">
        <v>2200</v>
      </c>
      <c r="AC243" s="5">
        <v>416</v>
      </c>
      <c r="AD243" s="5">
        <v>263</v>
      </c>
      <c r="AE243" s="5">
        <v>336</v>
      </c>
      <c r="AF243" s="5">
        <v>206</v>
      </c>
      <c r="AG243" s="5" t="s">
        <v>224</v>
      </c>
      <c r="AH243" s="1" t="s">
        <v>378</v>
      </c>
    </row>
    <row r="244" spans="1:33" ht="12.75">
      <c r="A244" s="1" t="s">
        <v>379</v>
      </c>
      <c r="B244" s="1" t="s">
        <v>80</v>
      </c>
      <c r="D244" s="38" t="s">
        <v>0</v>
      </c>
      <c r="E244" s="30">
        <v>481</v>
      </c>
      <c r="F244" s="4">
        <v>644</v>
      </c>
      <c r="G244" s="4">
        <v>644</v>
      </c>
      <c r="H244" s="4">
        <f>G244*1.2</f>
        <v>772.8</v>
      </c>
      <c r="I244" s="22">
        <f t="shared" si="53"/>
        <v>772.8</v>
      </c>
      <c r="J244" s="4">
        <v>220</v>
      </c>
      <c r="K244" s="4">
        <v>255</v>
      </c>
      <c r="L244" s="5">
        <v>595</v>
      </c>
      <c r="M244" s="4">
        <v>0.8084033613445378</v>
      </c>
      <c r="N244" s="5">
        <v>549</v>
      </c>
      <c r="O244" s="4">
        <f t="shared" si="54"/>
        <v>1.4076502732240437</v>
      </c>
      <c r="P244" s="5">
        <v>3476</v>
      </c>
      <c r="Q244" s="23">
        <f>(E244/L244)/(P244/10000)</f>
        <v>2.325671350243204</v>
      </c>
      <c r="R244" s="5">
        <v>0.603</v>
      </c>
      <c r="S244" s="27">
        <v>2.27</v>
      </c>
      <c r="T244" s="5">
        <v>383</v>
      </c>
      <c r="U244" s="4">
        <f t="shared" si="56"/>
        <v>1.2558746736292428</v>
      </c>
      <c r="V244" s="5">
        <v>38</v>
      </c>
      <c r="W244" s="4">
        <f t="shared" si="57"/>
        <v>12.657894736842104</v>
      </c>
      <c r="X244" s="27">
        <v>304</v>
      </c>
      <c r="Y244" s="4">
        <f t="shared" si="58"/>
        <v>2.5421052631578944</v>
      </c>
      <c r="Z244" s="27">
        <v>134</v>
      </c>
      <c r="AA244" s="5">
        <v>1990</v>
      </c>
      <c r="AC244" s="5">
        <v>55</v>
      </c>
      <c r="AD244" s="5">
        <v>47</v>
      </c>
      <c r="AE244" s="5">
        <v>67</v>
      </c>
      <c r="AF244" s="5">
        <v>43</v>
      </c>
      <c r="AG244" s="5" t="s">
        <v>224</v>
      </c>
    </row>
    <row r="245" spans="1:33" ht="12.75">
      <c r="A245" s="1" t="s">
        <v>380</v>
      </c>
      <c r="B245" s="1" t="s">
        <v>65</v>
      </c>
      <c r="D245" s="38" t="s">
        <v>0</v>
      </c>
      <c r="E245" s="30">
        <v>310</v>
      </c>
      <c r="H245" s="4">
        <v>822</v>
      </c>
      <c r="I245" s="22">
        <f t="shared" si="53"/>
        <v>822</v>
      </c>
      <c r="J245" s="4">
        <v>68</v>
      </c>
      <c r="K245" s="4">
        <v>152</v>
      </c>
      <c r="L245" s="5">
        <v>368</v>
      </c>
      <c r="M245" s="4">
        <v>0.842391304347826</v>
      </c>
      <c r="N245" s="5">
        <v>619</v>
      </c>
      <c r="O245" s="4">
        <f t="shared" si="54"/>
        <v>1.3279483037156705</v>
      </c>
      <c r="Q245" s="23"/>
      <c r="T245" s="5">
        <v>3</v>
      </c>
      <c r="U245" s="4">
        <f t="shared" si="56"/>
        <v>103.33333333333333</v>
      </c>
      <c r="V245" s="5">
        <v>14</v>
      </c>
      <c r="W245" s="4">
        <f t="shared" si="57"/>
        <v>22.142857142857142</v>
      </c>
      <c r="X245" s="5">
        <v>247</v>
      </c>
      <c r="Y245" s="4">
        <f t="shared" si="58"/>
        <v>3.327935222672065</v>
      </c>
      <c r="AA245" s="5">
        <v>1998</v>
      </c>
      <c r="AC245" s="5">
        <v>6</v>
      </c>
      <c r="AD245" s="5">
        <v>6</v>
      </c>
      <c r="AE245" s="5">
        <v>2</v>
      </c>
      <c r="AF245" s="5">
        <v>1</v>
      </c>
      <c r="AG245" s="5" t="s">
        <v>224</v>
      </c>
    </row>
    <row r="246" spans="1:33" ht="12.75">
      <c r="A246" s="1" t="s">
        <v>381</v>
      </c>
      <c r="B246" s="1" t="s">
        <v>56</v>
      </c>
      <c r="D246" s="38" t="s">
        <v>0</v>
      </c>
      <c r="E246" s="21">
        <v>295</v>
      </c>
      <c r="H246" s="4">
        <v>487</v>
      </c>
      <c r="I246" s="22">
        <f t="shared" si="53"/>
        <v>487</v>
      </c>
      <c r="J246" s="4">
        <v>95</v>
      </c>
      <c r="K246" s="4">
        <v>95</v>
      </c>
      <c r="L246" s="5">
        <v>791</v>
      </c>
      <c r="M246" s="4">
        <v>0.3729456384323641</v>
      </c>
      <c r="N246" s="5">
        <v>720</v>
      </c>
      <c r="O246" s="4">
        <f t="shared" si="54"/>
        <v>0.6763888888888889</v>
      </c>
      <c r="P246" s="5">
        <v>3024</v>
      </c>
      <c r="Q246" s="23">
        <f>(E246/L246)/(P246/10000)</f>
        <v>1.2332858413768655</v>
      </c>
      <c r="T246" s="5">
        <v>24</v>
      </c>
      <c r="U246" s="4">
        <f t="shared" si="56"/>
        <v>12.291666666666666</v>
      </c>
      <c r="V246" s="5">
        <v>17</v>
      </c>
      <c r="W246" s="4">
        <f t="shared" si="57"/>
        <v>17.352941176470587</v>
      </c>
      <c r="X246" s="5">
        <v>79</v>
      </c>
      <c r="Y246" s="4">
        <f t="shared" si="58"/>
        <v>6.1645569620253164</v>
      </c>
      <c r="AA246" s="5">
        <v>1972</v>
      </c>
      <c r="AC246" s="5">
        <v>228</v>
      </c>
      <c r="AD246" s="5">
        <v>96</v>
      </c>
      <c r="AE246" s="5">
        <v>116</v>
      </c>
      <c r="AF246" s="5">
        <v>59</v>
      </c>
      <c r="AG246" s="5" t="s">
        <v>58</v>
      </c>
    </row>
    <row r="247" spans="1:34" ht="12.75">
      <c r="A247" s="1" t="s">
        <v>382</v>
      </c>
      <c r="B247" s="1" t="s">
        <v>383</v>
      </c>
      <c r="D247" s="38" t="s">
        <v>608</v>
      </c>
      <c r="E247" s="30">
        <v>310</v>
      </c>
      <c r="G247" s="4">
        <v>400</v>
      </c>
      <c r="H247" s="4">
        <v>480</v>
      </c>
      <c r="I247" s="22">
        <f t="shared" si="53"/>
        <v>480</v>
      </c>
      <c r="J247" s="4">
        <v>119</v>
      </c>
      <c r="K247" s="4">
        <v>130</v>
      </c>
      <c r="L247" s="5">
        <v>1260</v>
      </c>
      <c r="M247" s="4">
        <v>0.24603174603174602</v>
      </c>
      <c r="N247" s="5">
        <v>789</v>
      </c>
      <c r="O247" s="4">
        <f t="shared" si="54"/>
        <v>0.6083650190114068</v>
      </c>
      <c r="P247" s="5">
        <v>5664</v>
      </c>
      <c r="Q247" s="23">
        <f>(E247/L247)/(P247/10000)</f>
        <v>0.4343780826831674</v>
      </c>
      <c r="S247" s="27">
        <v>4.06</v>
      </c>
      <c r="T247" s="5">
        <v>2800</v>
      </c>
      <c r="U247" s="4">
        <f t="shared" si="56"/>
        <v>0.11071428571428571</v>
      </c>
      <c r="V247" s="5">
        <v>250</v>
      </c>
      <c r="W247" s="4">
        <f t="shared" si="57"/>
        <v>1.24</v>
      </c>
      <c r="X247" s="36">
        <v>2425</v>
      </c>
      <c r="Y247" s="4">
        <f t="shared" si="58"/>
        <v>0.1979381443298969</v>
      </c>
      <c r="Z247" s="27">
        <v>598</v>
      </c>
      <c r="AA247" s="5">
        <v>1971</v>
      </c>
      <c r="AC247" s="5">
        <v>761</v>
      </c>
      <c r="AD247" s="5">
        <v>487</v>
      </c>
      <c r="AE247" s="5">
        <v>708</v>
      </c>
      <c r="AF247" s="5">
        <v>400</v>
      </c>
      <c r="AG247" s="5" t="s">
        <v>140</v>
      </c>
      <c r="AH247" s="1" t="s">
        <v>287</v>
      </c>
    </row>
    <row r="248" spans="1:33" ht="12.75">
      <c r="A248" s="28" t="s">
        <v>384</v>
      </c>
      <c r="B248" s="29" t="s">
        <v>65</v>
      </c>
      <c r="D248" s="38" t="s">
        <v>0</v>
      </c>
      <c r="E248" s="21"/>
      <c r="H248" s="4">
        <v>380</v>
      </c>
      <c r="I248" s="22">
        <f t="shared" si="53"/>
        <v>380</v>
      </c>
      <c r="K248" s="4">
        <v>83</v>
      </c>
      <c r="N248" s="5">
        <v>404</v>
      </c>
      <c r="O248" s="4">
        <f t="shared" si="54"/>
        <v>0.9405940594059405</v>
      </c>
      <c r="Q248" s="23"/>
      <c r="S248" s="32"/>
      <c r="U248" s="4"/>
      <c r="W248" s="22"/>
      <c r="X248" s="27">
        <v>31</v>
      </c>
      <c r="Y248" s="4">
        <f t="shared" si="58"/>
        <v>12.258064516129032</v>
      </c>
      <c r="Z248" s="32"/>
      <c r="AA248" s="5">
        <v>1995</v>
      </c>
      <c r="AC248" s="38"/>
      <c r="AD248" s="38"/>
      <c r="AE248" s="5">
        <v>4</v>
      </c>
      <c r="AF248" s="5">
        <v>1</v>
      </c>
      <c r="AG248" s="5" t="s">
        <v>75</v>
      </c>
    </row>
    <row r="249" spans="1:33" ht="12.75">
      <c r="A249" s="29" t="s">
        <v>385</v>
      </c>
      <c r="B249" s="29" t="s">
        <v>80</v>
      </c>
      <c r="D249" s="38" t="s">
        <v>0</v>
      </c>
      <c r="E249" s="21"/>
      <c r="F249" s="4">
        <v>309</v>
      </c>
      <c r="G249" s="4">
        <v>309</v>
      </c>
      <c r="H249" s="4">
        <v>370.8</v>
      </c>
      <c r="I249" s="22">
        <f t="shared" si="53"/>
        <v>370.8</v>
      </c>
      <c r="K249" s="4">
        <v>85</v>
      </c>
      <c r="N249" s="5">
        <v>551</v>
      </c>
      <c r="O249" s="4">
        <f t="shared" si="54"/>
        <v>0.6729582577132487</v>
      </c>
      <c r="Q249" s="23"/>
      <c r="S249" s="35"/>
      <c r="U249" s="4"/>
      <c r="W249" s="22"/>
      <c r="X249" s="27">
        <v>31</v>
      </c>
      <c r="Y249" s="4">
        <f t="shared" si="58"/>
        <v>11.961290322580645</v>
      </c>
      <c r="Z249" s="35"/>
      <c r="AA249" s="5">
        <v>1957</v>
      </c>
      <c r="AC249" s="38"/>
      <c r="AD249" s="38"/>
      <c r="AE249" s="5">
        <v>122</v>
      </c>
      <c r="AF249" s="5">
        <v>67</v>
      </c>
      <c r="AG249" s="5" t="s">
        <v>83</v>
      </c>
    </row>
    <row r="250" spans="1:34" ht="12.75">
      <c r="A250" s="28" t="s">
        <v>386</v>
      </c>
      <c r="B250" s="29" t="s">
        <v>77</v>
      </c>
      <c r="D250" s="38" t="s">
        <v>608</v>
      </c>
      <c r="E250" s="21"/>
      <c r="F250" s="4">
        <v>315</v>
      </c>
      <c r="H250" s="4">
        <v>350</v>
      </c>
      <c r="I250" s="22">
        <f t="shared" si="53"/>
        <v>350</v>
      </c>
      <c r="K250" s="4">
        <v>91.75</v>
      </c>
      <c r="N250" s="5">
        <v>1423</v>
      </c>
      <c r="O250" s="4">
        <f t="shared" si="54"/>
        <v>0.24595924104005623</v>
      </c>
      <c r="Q250" s="23"/>
      <c r="S250" s="32"/>
      <c r="U250" s="4"/>
      <c r="W250" s="22"/>
      <c r="X250" s="27">
        <v>0</v>
      </c>
      <c r="Y250" s="4" t="s">
        <v>50</v>
      </c>
      <c r="Z250" s="32"/>
      <c r="AA250" s="5">
        <v>2003</v>
      </c>
      <c r="AC250" s="38"/>
      <c r="AD250" s="38"/>
      <c r="AE250" s="5">
        <v>7</v>
      </c>
      <c r="AF250" s="5">
        <v>6</v>
      </c>
      <c r="AG250" s="5" t="s">
        <v>75</v>
      </c>
      <c r="AH250" s="1" t="s">
        <v>387</v>
      </c>
    </row>
    <row r="251" spans="1:33" ht="12.75">
      <c r="A251" s="1" t="s">
        <v>388</v>
      </c>
      <c r="B251" s="1" t="s">
        <v>65</v>
      </c>
      <c r="D251" s="38" t="s">
        <v>0</v>
      </c>
      <c r="E251" s="30">
        <v>246</v>
      </c>
      <c r="H251" s="4">
        <v>337</v>
      </c>
      <c r="I251" s="22">
        <f t="shared" si="53"/>
        <v>337</v>
      </c>
      <c r="J251" s="4">
        <v>95</v>
      </c>
      <c r="L251" s="5">
        <v>475</v>
      </c>
      <c r="M251" s="4">
        <v>0.5178947368421053</v>
      </c>
      <c r="N251" s="5">
        <v>529</v>
      </c>
      <c r="O251" s="4">
        <f t="shared" si="54"/>
        <v>0.6370510396975425</v>
      </c>
      <c r="Q251" s="23"/>
      <c r="T251" s="5">
        <v>23</v>
      </c>
      <c r="U251" s="4">
        <f aca="true" t="shared" si="59" ref="U251:U261">+E251/T251</f>
        <v>10.695652173913043</v>
      </c>
      <c r="V251" s="5">
        <v>13</v>
      </c>
      <c r="W251" s="22">
        <f>E251/V251</f>
        <v>18.923076923076923</v>
      </c>
      <c r="X251" s="5">
        <v>37</v>
      </c>
      <c r="Y251" s="4">
        <f aca="true" t="shared" si="60" ref="Y251:Y264">+I251/X251</f>
        <v>9.108108108108109</v>
      </c>
      <c r="AA251" s="5">
        <v>1979</v>
      </c>
      <c r="AC251" s="5">
        <v>31</v>
      </c>
      <c r="AD251" s="5">
        <v>28</v>
      </c>
      <c r="AE251" s="5">
        <v>39</v>
      </c>
      <c r="AF251" s="5">
        <v>33</v>
      </c>
      <c r="AG251" s="5" t="s">
        <v>83</v>
      </c>
    </row>
    <row r="252" spans="1:33" ht="12.75">
      <c r="A252" s="1" t="s">
        <v>389</v>
      </c>
      <c r="B252" s="1" t="s">
        <v>56</v>
      </c>
      <c r="D252" s="38" t="s">
        <v>0</v>
      </c>
      <c r="E252" s="30">
        <v>355</v>
      </c>
      <c r="H252" s="4">
        <v>458</v>
      </c>
      <c r="I252" s="22">
        <f t="shared" si="53"/>
        <v>458</v>
      </c>
      <c r="K252" s="4">
        <v>50</v>
      </c>
      <c r="L252" s="5">
        <v>451</v>
      </c>
      <c r="M252" s="4">
        <v>0.7871396895787139</v>
      </c>
      <c r="N252" s="5">
        <v>582</v>
      </c>
      <c r="O252" s="4">
        <f t="shared" si="54"/>
        <v>0.7869415807560137</v>
      </c>
      <c r="P252" s="5">
        <v>2541</v>
      </c>
      <c r="Q252" s="23">
        <f>(E252/L252)/(P252/10000)</f>
        <v>3.097755567015797</v>
      </c>
      <c r="R252" s="5">
        <v>0.223</v>
      </c>
      <c r="S252" s="27">
        <v>1.07</v>
      </c>
      <c r="T252" s="5">
        <v>119</v>
      </c>
      <c r="U252" s="4">
        <f t="shared" si="59"/>
        <v>2.9831932773109244</v>
      </c>
      <c r="V252" s="5">
        <v>17</v>
      </c>
      <c r="W252" s="4">
        <f aca="true" t="shared" si="61" ref="W252:W261">+E252/V252</f>
        <v>20.88235294117647</v>
      </c>
      <c r="X252" s="27">
        <v>109</v>
      </c>
      <c r="Y252" s="4">
        <f t="shared" si="60"/>
        <v>4.201834862385321</v>
      </c>
      <c r="Z252" s="27">
        <v>102</v>
      </c>
      <c r="AA252" s="5">
        <v>1986</v>
      </c>
      <c r="AC252" s="5">
        <v>59</v>
      </c>
      <c r="AD252" s="5">
        <v>50</v>
      </c>
      <c r="AE252" s="5">
        <v>64</v>
      </c>
      <c r="AF252" s="5">
        <v>40</v>
      </c>
      <c r="AG252" s="5" t="s">
        <v>110</v>
      </c>
    </row>
    <row r="253" spans="1:34" ht="12.75">
      <c r="A253" s="1" t="s">
        <v>390</v>
      </c>
      <c r="B253" s="1" t="s">
        <v>44</v>
      </c>
      <c r="C253" s="27" t="s">
        <v>44</v>
      </c>
      <c r="D253" s="38" t="s">
        <v>0</v>
      </c>
      <c r="E253" s="30">
        <v>640</v>
      </c>
      <c r="F253" s="4">
        <v>1092</v>
      </c>
      <c r="H253" s="4">
        <v>1264</v>
      </c>
      <c r="I253" s="22">
        <f t="shared" si="53"/>
        <v>1264</v>
      </c>
      <c r="J253" s="4">
        <v>136</v>
      </c>
      <c r="K253" s="4">
        <v>167</v>
      </c>
      <c r="L253" s="5">
        <v>715</v>
      </c>
      <c r="M253" s="4">
        <v>0.8951048951048951</v>
      </c>
      <c r="N253" s="5">
        <v>756</v>
      </c>
      <c r="O253" s="4">
        <f t="shared" si="54"/>
        <v>1.6719576719576719</v>
      </c>
      <c r="Q253" s="23"/>
      <c r="T253" s="5">
        <v>247</v>
      </c>
      <c r="U253" s="4">
        <f t="shared" si="59"/>
        <v>2.591093117408907</v>
      </c>
      <c r="V253" s="5">
        <v>31</v>
      </c>
      <c r="W253" s="4">
        <f t="shared" si="61"/>
        <v>20.64516129032258</v>
      </c>
      <c r="X253" s="5">
        <v>455</v>
      </c>
      <c r="Y253" s="4">
        <f t="shared" si="60"/>
        <v>2.778021978021978</v>
      </c>
      <c r="AA253" s="5">
        <v>1970</v>
      </c>
      <c r="AC253" s="5">
        <v>66</v>
      </c>
      <c r="AD253" s="5">
        <v>47</v>
      </c>
      <c r="AE253" s="5">
        <v>80</v>
      </c>
      <c r="AF253" s="5">
        <v>51</v>
      </c>
      <c r="AG253" s="5" t="s">
        <v>140</v>
      </c>
      <c r="AH253" s="1" t="s">
        <v>46</v>
      </c>
    </row>
    <row r="254" spans="1:33" ht="12.75">
      <c r="A254" s="1" t="s">
        <v>391</v>
      </c>
      <c r="B254" s="1" t="s">
        <v>392</v>
      </c>
      <c r="D254" s="38" t="s">
        <v>608</v>
      </c>
      <c r="E254" s="30">
        <v>133</v>
      </c>
      <c r="H254" s="4">
        <v>160</v>
      </c>
      <c r="I254" s="22">
        <f t="shared" si="53"/>
        <v>160</v>
      </c>
      <c r="J254" s="4">
        <v>54</v>
      </c>
      <c r="K254" s="4">
        <v>55</v>
      </c>
      <c r="L254" s="5">
        <v>406</v>
      </c>
      <c r="M254" s="4">
        <v>0.3275862068965517</v>
      </c>
      <c r="N254" s="5">
        <v>450</v>
      </c>
      <c r="O254" s="4">
        <f t="shared" si="54"/>
        <v>0.35555555555555557</v>
      </c>
      <c r="P254" s="5">
        <v>3182</v>
      </c>
      <c r="Q254" s="23">
        <f>(E254/L254)/(P254/10000)</f>
        <v>1.0294978217993456</v>
      </c>
      <c r="R254" s="5">
        <v>0.605</v>
      </c>
      <c r="S254" s="27">
        <v>1.08</v>
      </c>
      <c r="T254" s="5">
        <v>292</v>
      </c>
      <c r="U254" s="4">
        <f t="shared" si="59"/>
        <v>0.4554794520547945</v>
      </c>
      <c r="V254" s="5">
        <v>26</v>
      </c>
      <c r="W254" s="4">
        <f t="shared" si="61"/>
        <v>5.115384615384615</v>
      </c>
      <c r="X254" s="27">
        <v>105</v>
      </c>
      <c r="Y254" s="4">
        <f t="shared" si="60"/>
        <v>1.5238095238095237</v>
      </c>
      <c r="Z254" s="27">
        <v>97</v>
      </c>
      <c r="AA254" s="5">
        <v>1967</v>
      </c>
      <c r="AB254" s="5">
        <v>1375</v>
      </c>
      <c r="AC254" s="5">
        <v>139</v>
      </c>
      <c r="AD254" s="5">
        <v>95</v>
      </c>
      <c r="AE254" s="5">
        <v>148</v>
      </c>
      <c r="AF254" s="5">
        <v>98</v>
      </c>
      <c r="AG254" s="5" t="s">
        <v>60</v>
      </c>
    </row>
    <row r="255" spans="1:38" s="60" customFormat="1" ht="12.75">
      <c r="A255" s="1" t="s">
        <v>393</v>
      </c>
      <c r="B255" s="1" t="s">
        <v>56</v>
      </c>
      <c r="C255" s="27"/>
      <c r="D255" s="38" t="s">
        <v>0</v>
      </c>
      <c r="E255" s="30">
        <v>640</v>
      </c>
      <c r="F255" s="4"/>
      <c r="G255" s="4"/>
      <c r="H255" s="4">
        <v>916</v>
      </c>
      <c r="I255" s="22">
        <f t="shared" si="53"/>
        <v>916</v>
      </c>
      <c r="J255" s="4"/>
      <c r="K255" s="4">
        <v>95</v>
      </c>
      <c r="L255" s="5">
        <v>1058</v>
      </c>
      <c r="M255" s="4">
        <v>0.6049149338374291</v>
      </c>
      <c r="N255" s="5">
        <v>1208</v>
      </c>
      <c r="O255" s="4">
        <f t="shared" si="54"/>
        <v>0.7582781456953642</v>
      </c>
      <c r="P255" s="5">
        <v>2666</v>
      </c>
      <c r="Q255" s="23">
        <f>(E255/L255)/(P255/10000)</f>
        <v>2.2689982514532225</v>
      </c>
      <c r="R255" s="5">
        <v>0.88</v>
      </c>
      <c r="S255" s="27">
        <v>1.87</v>
      </c>
      <c r="T255" s="5">
        <v>787</v>
      </c>
      <c r="U255" s="4">
        <f t="shared" si="59"/>
        <v>0.8132147395171537</v>
      </c>
      <c r="V255" s="5">
        <v>73</v>
      </c>
      <c r="W255" s="4">
        <f t="shared" si="61"/>
        <v>8.767123287671232</v>
      </c>
      <c r="X255" s="27">
        <v>431</v>
      </c>
      <c r="Y255" s="4">
        <f t="shared" si="60"/>
        <v>2.125290023201856</v>
      </c>
      <c r="Z255" s="27">
        <v>231</v>
      </c>
      <c r="AA255" s="5">
        <v>1974</v>
      </c>
      <c r="AB255" s="5">
        <v>1100</v>
      </c>
      <c r="AC255" s="5">
        <v>303</v>
      </c>
      <c r="AD255" s="5">
        <v>230</v>
      </c>
      <c r="AE255" s="5">
        <v>319</v>
      </c>
      <c r="AF255" s="5">
        <v>197</v>
      </c>
      <c r="AG255" s="5" t="s">
        <v>63</v>
      </c>
      <c r="AH255" s="1"/>
      <c r="AI255" s="59"/>
      <c r="AK255" s="59"/>
      <c r="AL255" s="59"/>
    </row>
    <row r="256" spans="1:33" ht="12.75">
      <c r="A256" s="1" t="s">
        <v>394</v>
      </c>
      <c r="B256" s="1" t="s">
        <v>395</v>
      </c>
      <c r="D256" s="38" t="s">
        <v>0</v>
      </c>
      <c r="E256" s="21">
        <v>475</v>
      </c>
      <c r="F256" s="4">
        <v>743</v>
      </c>
      <c r="G256" s="4">
        <v>743</v>
      </c>
      <c r="H256" s="4">
        <f>G256*1.2</f>
        <v>891.6</v>
      </c>
      <c r="I256" s="22">
        <f t="shared" si="53"/>
        <v>891.6</v>
      </c>
      <c r="J256" s="4">
        <v>475</v>
      </c>
      <c r="L256" s="5">
        <v>1138</v>
      </c>
      <c r="M256" s="4">
        <v>0.4173989455184534</v>
      </c>
      <c r="N256" s="5">
        <v>1161</v>
      </c>
      <c r="O256" s="4">
        <f t="shared" si="54"/>
        <v>0.7679586563307493</v>
      </c>
      <c r="P256" s="5">
        <v>3088</v>
      </c>
      <c r="Q256" s="23">
        <f>(E256/L256)/(P256/10000)</f>
        <v>1.3516805230519864</v>
      </c>
      <c r="S256" s="27">
        <v>0.79</v>
      </c>
      <c r="T256" s="5">
        <v>134</v>
      </c>
      <c r="U256" s="4">
        <f t="shared" si="59"/>
        <v>3.544776119402985</v>
      </c>
      <c r="V256" s="5">
        <v>40</v>
      </c>
      <c r="W256" s="4">
        <f t="shared" si="61"/>
        <v>11.875</v>
      </c>
      <c r="X256" s="27">
        <v>173</v>
      </c>
      <c r="Y256" s="4">
        <f t="shared" si="60"/>
        <v>5.153757225433526</v>
      </c>
      <c r="Z256" s="27">
        <v>220</v>
      </c>
      <c r="AA256" s="5">
        <v>1967</v>
      </c>
      <c r="AC256" s="5">
        <v>302</v>
      </c>
      <c r="AD256" s="5">
        <v>135</v>
      </c>
      <c r="AE256" s="5">
        <v>152</v>
      </c>
      <c r="AF256" s="5">
        <v>103</v>
      </c>
      <c r="AG256" s="5" t="s">
        <v>244</v>
      </c>
    </row>
    <row r="257" spans="1:34" ht="12.75">
      <c r="A257" s="1" t="s">
        <v>396</v>
      </c>
      <c r="B257" s="1" t="s">
        <v>44</v>
      </c>
      <c r="C257" s="27" t="s">
        <v>44</v>
      </c>
      <c r="D257" s="38" t="s">
        <v>0</v>
      </c>
      <c r="E257" s="30">
        <v>270</v>
      </c>
      <c r="F257" s="4">
        <v>386</v>
      </c>
      <c r="H257" s="4">
        <v>447</v>
      </c>
      <c r="I257" s="22">
        <f aca="true" t="shared" si="62" ref="I257:I274">MAX(F257:H257)</f>
        <v>447</v>
      </c>
      <c r="J257" s="4">
        <v>270</v>
      </c>
      <c r="K257" s="4">
        <v>41</v>
      </c>
      <c r="L257" s="5">
        <v>618</v>
      </c>
      <c r="M257" s="4">
        <v>0.4368932038834951</v>
      </c>
      <c r="N257" s="5">
        <v>562</v>
      </c>
      <c r="O257" s="4">
        <f aca="true" t="shared" si="63" ref="O257:O288">+I257/N257</f>
        <v>0.7953736654804271</v>
      </c>
      <c r="P257" s="5">
        <v>2760</v>
      </c>
      <c r="Q257" s="23">
        <f>(E257/L257)/(P257/10000)</f>
        <v>1.5829463908822285</v>
      </c>
      <c r="R257" s="5">
        <v>0.654</v>
      </c>
      <c r="T257" s="5">
        <v>254</v>
      </c>
      <c r="U257" s="4">
        <f t="shared" si="59"/>
        <v>1.062992125984252</v>
      </c>
      <c r="V257" s="5">
        <v>34</v>
      </c>
      <c r="W257" s="4">
        <f t="shared" si="61"/>
        <v>7.9411764705882355</v>
      </c>
      <c r="X257" s="5">
        <v>191</v>
      </c>
      <c r="Y257" s="4">
        <f t="shared" si="60"/>
        <v>2.3403141361256545</v>
      </c>
      <c r="AA257" s="5">
        <v>1948</v>
      </c>
      <c r="AB257" s="5">
        <v>3500</v>
      </c>
      <c r="AC257" s="5">
        <v>310</v>
      </c>
      <c r="AD257" s="5">
        <v>186</v>
      </c>
      <c r="AE257" s="5">
        <v>308</v>
      </c>
      <c r="AF257" s="5">
        <v>154</v>
      </c>
      <c r="AG257" s="5" t="s">
        <v>75</v>
      </c>
      <c r="AH257" s="1" t="s">
        <v>46</v>
      </c>
    </row>
    <row r="258" spans="1:33" ht="12.75">
      <c r="A258" s="1" t="s">
        <v>397</v>
      </c>
      <c r="B258" s="1" t="s">
        <v>65</v>
      </c>
      <c r="D258" s="38" t="s">
        <v>0</v>
      </c>
      <c r="E258" s="30">
        <v>165</v>
      </c>
      <c r="H258" s="4">
        <v>276</v>
      </c>
      <c r="I258" s="22">
        <f t="shared" si="62"/>
        <v>276</v>
      </c>
      <c r="J258" s="4">
        <v>48</v>
      </c>
      <c r="K258" s="4">
        <v>69</v>
      </c>
      <c r="L258" s="5">
        <v>515</v>
      </c>
      <c r="M258" s="4">
        <v>0.32038834951456313</v>
      </c>
      <c r="N258" s="5">
        <v>552</v>
      </c>
      <c r="O258" s="4">
        <f t="shared" si="63"/>
        <v>0.5</v>
      </c>
      <c r="P258" s="5">
        <v>3430</v>
      </c>
      <c r="Q258" s="23">
        <f>(E258/L258)/(P258/10000)</f>
        <v>0.9340768207421665</v>
      </c>
      <c r="R258" s="5">
        <v>0.256</v>
      </c>
      <c r="S258" s="27">
        <v>0.24</v>
      </c>
      <c r="T258" s="5">
        <v>147</v>
      </c>
      <c r="U258" s="4">
        <f t="shared" si="59"/>
        <v>1.1224489795918366</v>
      </c>
      <c r="V258" s="5">
        <v>100</v>
      </c>
      <c r="W258" s="4">
        <f t="shared" si="61"/>
        <v>1.65</v>
      </c>
      <c r="X258" s="27">
        <v>25</v>
      </c>
      <c r="Y258" s="4">
        <f t="shared" si="60"/>
        <v>11.04</v>
      </c>
      <c r="Z258" s="27">
        <v>103</v>
      </c>
      <c r="AA258" s="5">
        <v>1960</v>
      </c>
      <c r="AB258" s="5">
        <v>2000</v>
      </c>
      <c r="AC258" s="5">
        <v>678</v>
      </c>
      <c r="AD258" s="5">
        <v>479</v>
      </c>
      <c r="AE258" s="5">
        <v>644</v>
      </c>
      <c r="AF258" s="5">
        <v>409</v>
      </c>
      <c r="AG258" s="5" t="s">
        <v>340</v>
      </c>
    </row>
    <row r="259" spans="1:34" ht="12.75">
      <c r="A259" s="1" t="s">
        <v>398</v>
      </c>
      <c r="B259" s="1" t="s">
        <v>44</v>
      </c>
      <c r="C259" s="27" t="s">
        <v>606</v>
      </c>
      <c r="D259" s="38" t="s">
        <v>0</v>
      </c>
      <c r="E259" s="30">
        <v>197</v>
      </c>
      <c r="F259" s="4">
        <v>322</v>
      </c>
      <c r="H259" s="4">
        <v>373</v>
      </c>
      <c r="I259" s="22">
        <f t="shared" si="62"/>
        <v>373</v>
      </c>
      <c r="J259" s="4">
        <v>197</v>
      </c>
      <c r="K259" s="4">
        <v>81</v>
      </c>
      <c r="L259" s="5">
        <v>901</v>
      </c>
      <c r="M259" s="4">
        <v>0.21864594894561598</v>
      </c>
      <c r="N259" s="5">
        <v>888</v>
      </c>
      <c r="O259" s="4">
        <f t="shared" si="63"/>
        <v>0.42004504504504503</v>
      </c>
      <c r="Q259" s="23"/>
      <c r="T259" s="5">
        <v>37</v>
      </c>
      <c r="U259" s="4">
        <f t="shared" si="59"/>
        <v>5.324324324324325</v>
      </c>
      <c r="V259" s="5">
        <v>5</v>
      </c>
      <c r="W259" s="4">
        <f t="shared" si="61"/>
        <v>39.4</v>
      </c>
      <c r="X259" s="5">
        <v>45</v>
      </c>
      <c r="Y259" s="4">
        <f t="shared" si="60"/>
        <v>8.28888888888889</v>
      </c>
      <c r="AA259" s="5">
        <v>1987</v>
      </c>
      <c r="AC259" s="5">
        <v>9</v>
      </c>
      <c r="AD259" s="5">
        <v>9</v>
      </c>
      <c r="AE259" s="5">
        <v>9</v>
      </c>
      <c r="AF259" s="5">
        <v>6</v>
      </c>
      <c r="AG259" s="5" t="s">
        <v>340</v>
      </c>
      <c r="AH259" s="1" t="s">
        <v>46</v>
      </c>
    </row>
    <row r="260" spans="1:33" ht="12.75">
      <c r="A260" s="1" t="s">
        <v>399</v>
      </c>
      <c r="B260" s="1" t="s">
        <v>56</v>
      </c>
      <c r="D260" s="38" t="s">
        <v>0</v>
      </c>
      <c r="E260" s="30">
        <v>344</v>
      </c>
      <c r="H260" s="4">
        <v>447</v>
      </c>
      <c r="I260" s="22">
        <f t="shared" si="62"/>
        <v>447</v>
      </c>
      <c r="J260" s="4">
        <v>50</v>
      </c>
      <c r="K260" s="4">
        <v>50</v>
      </c>
      <c r="L260" s="5">
        <v>609</v>
      </c>
      <c r="M260" s="4">
        <v>0.5648604269293924</v>
      </c>
      <c r="N260" s="5">
        <v>752</v>
      </c>
      <c r="O260" s="4">
        <f t="shared" si="63"/>
        <v>0.5944148936170213</v>
      </c>
      <c r="P260" s="5">
        <v>2967</v>
      </c>
      <c r="Q260" s="23">
        <f>(E260/L260)/(P260/10000)</f>
        <v>1.9038099997620235</v>
      </c>
      <c r="T260" s="5">
        <v>24</v>
      </c>
      <c r="U260" s="4">
        <f t="shared" si="59"/>
        <v>14.333333333333334</v>
      </c>
      <c r="V260" s="5">
        <v>20</v>
      </c>
      <c r="W260" s="4">
        <f t="shared" si="61"/>
        <v>17.2</v>
      </c>
      <c r="X260" s="5">
        <v>304</v>
      </c>
      <c r="Y260" s="4">
        <f t="shared" si="60"/>
        <v>1.4703947368421053</v>
      </c>
      <c r="AA260" s="5">
        <v>1994</v>
      </c>
      <c r="AC260" s="5">
        <v>16</v>
      </c>
      <c r="AD260" s="5">
        <v>15</v>
      </c>
      <c r="AE260" s="5">
        <v>22</v>
      </c>
      <c r="AF260" s="5">
        <v>15</v>
      </c>
      <c r="AG260" s="5" t="s">
        <v>340</v>
      </c>
    </row>
    <row r="261" spans="1:33" ht="12.75">
      <c r="A261" s="1" t="s">
        <v>400</v>
      </c>
      <c r="B261" s="1" t="s">
        <v>339</v>
      </c>
      <c r="D261" s="38" t="s">
        <v>608</v>
      </c>
      <c r="E261" s="30">
        <v>95</v>
      </c>
      <c r="F261" s="4">
        <v>198</v>
      </c>
      <c r="H261" s="4">
        <v>212</v>
      </c>
      <c r="I261" s="22">
        <f t="shared" si="62"/>
        <v>212</v>
      </c>
      <c r="J261" s="4">
        <v>45</v>
      </c>
      <c r="K261" s="4">
        <v>72</v>
      </c>
      <c r="L261" s="5">
        <v>580</v>
      </c>
      <c r="M261" s="4">
        <v>0.16379310344827586</v>
      </c>
      <c r="N261" s="5">
        <v>604</v>
      </c>
      <c r="O261" s="4">
        <f t="shared" si="63"/>
        <v>0.3509933774834437</v>
      </c>
      <c r="P261" s="5">
        <v>3672</v>
      </c>
      <c r="Q261" s="23">
        <f>(E261/L261)/(P261/10000)</f>
        <v>0.44605964991360525</v>
      </c>
      <c r="R261" s="5">
        <v>1.636</v>
      </c>
      <c r="S261" s="27">
        <v>2.16</v>
      </c>
      <c r="T261" s="5">
        <v>730</v>
      </c>
      <c r="U261" s="4">
        <f t="shared" si="59"/>
        <v>0.13013698630136986</v>
      </c>
      <c r="V261" s="5">
        <v>126</v>
      </c>
      <c r="W261" s="4">
        <f t="shared" si="61"/>
        <v>0.753968253968254</v>
      </c>
      <c r="X261" s="27">
        <v>448</v>
      </c>
      <c r="Y261" s="4">
        <f t="shared" si="60"/>
        <v>0.4732142857142857</v>
      </c>
      <c r="Z261" s="27">
        <v>207</v>
      </c>
      <c r="AA261" s="5">
        <v>1925</v>
      </c>
      <c r="AB261" s="5">
        <v>2600</v>
      </c>
      <c r="AC261" s="5">
        <v>639</v>
      </c>
      <c r="AD261" s="5">
        <v>437</v>
      </c>
      <c r="AE261" s="5">
        <v>583</v>
      </c>
      <c r="AF261" s="5">
        <v>378</v>
      </c>
      <c r="AG261" s="5" t="s">
        <v>63</v>
      </c>
    </row>
    <row r="262" spans="1:33" ht="12.75">
      <c r="A262" s="28" t="s">
        <v>401</v>
      </c>
      <c r="B262" s="29" t="s">
        <v>65</v>
      </c>
      <c r="D262" s="38" t="s">
        <v>0</v>
      </c>
      <c r="E262" s="30"/>
      <c r="H262" s="4">
        <v>263</v>
      </c>
      <c r="I262" s="22">
        <f t="shared" si="62"/>
        <v>263</v>
      </c>
      <c r="K262" s="4">
        <v>85</v>
      </c>
      <c r="N262" s="5">
        <v>359</v>
      </c>
      <c r="O262" s="4">
        <f t="shared" si="63"/>
        <v>0.7325905292479109</v>
      </c>
      <c r="Q262" s="23"/>
      <c r="S262" s="32"/>
      <c r="U262" s="4"/>
      <c r="W262" s="4"/>
      <c r="X262" s="27">
        <v>127</v>
      </c>
      <c r="Y262" s="4">
        <f t="shared" si="60"/>
        <v>2.0708661417322833</v>
      </c>
      <c r="Z262" s="32"/>
      <c r="AA262" s="5">
        <v>1986</v>
      </c>
      <c r="AC262" s="38"/>
      <c r="AD262" s="38"/>
      <c r="AE262" s="5">
        <v>2</v>
      </c>
      <c r="AF262" s="5">
        <v>0</v>
      </c>
      <c r="AG262" s="5" t="s">
        <v>60</v>
      </c>
    </row>
    <row r="263" spans="1:34" ht="12.75">
      <c r="A263" s="1" t="s">
        <v>402</v>
      </c>
      <c r="B263" s="1" t="s">
        <v>142</v>
      </c>
      <c r="D263" s="38" t="s">
        <v>608</v>
      </c>
      <c r="E263" s="30">
        <v>170</v>
      </c>
      <c r="F263" s="4">
        <v>252</v>
      </c>
      <c r="G263" s="4">
        <v>260</v>
      </c>
      <c r="H263" s="4">
        <v>290</v>
      </c>
      <c r="I263" s="22">
        <f t="shared" si="62"/>
        <v>290</v>
      </c>
      <c r="J263" s="4">
        <v>85</v>
      </c>
      <c r="K263" s="4">
        <v>114</v>
      </c>
      <c r="L263" s="5">
        <v>640</v>
      </c>
      <c r="M263" s="4">
        <v>0.265625</v>
      </c>
      <c r="N263" s="5">
        <v>782</v>
      </c>
      <c r="O263" s="4">
        <f t="shared" si="63"/>
        <v>0.37084398976982097</v>
      </c>
      <c r="Q263" s="23"/>
      <c r="S263" s="27">
        <v>1.38</v>
      </c>
      <c r="T263" s="5">
        <v>29</v>
      </c>
      <c r="U263" s="4">
        <f aca="true" t="shared" si="64" ref="U263:U272">+E263/T263</f>
        <v>5.862068965517241</v>
      </c>
      <c r="V263" s="5">
        <v>29</v>
      </c>
      <c r="W263" s="4">
        <f>+E263/V263</f>
        <v>5.862068965517241</v>
      </c>
      <c r="X263" s="27">
        <v>170</v>
      </c>
      <c r="Y263" s="4">
        <f t="shared" si="60"/>
        <v>1.7058823529411764</v>
      </c>
      <c r="Z263" s="27">
        <v>123</v>
      </c>
      <c r="AA263" s="5">
        <v>1996</v>
      </c>
      <c r="AC263" s="5">
        <v>37</v>
      </c>
      <c r="AD263" s="5">
        <v>37</v>
      </c>
      <c r="AE263" s="5">
        <v>17</v>
      </c>
      <c r="AF263" s="5">
        <v>10</v>
      </c>
      <c r="AG263" s="5" t="s">
        <v>235</v>
      </c>
      <c r="AH263" s="41"/>
    </row>
    <row r="264" spans="1:34" ht="12.75">
      <c r="A264" s="1" t="s">
        <v>119</v>
      </c>
      <c r="B264" s="1" t="s">
        <v>403</v>
      </c>
      <c r="D264" s="38" t="s">
        <v>608</v>
      </c>
      <c r="E264" s="30">
        <v>334</v>
      </c>
      <c r="F264" s="4">
        <v>536</v>
      </c>
      <c r="H264" s="4">
        <v>536</v>
      </c>
      <c r="I264" s="22">
        <f t="shared" si="62"/>
        <v>536</v>
      </c>
      <c r="J264" s="4">
        <v>143</v>
      </c>
      <c r="K264" s="4">
        <v>115</v>
      </c>
      <c r="L264" s="5">
        <v>1175</v>
      </c>
      <c r="M264" s="4">
        <v>0.28425531914893615</v>
      </c>
      <c r="N264" s="5">
        <v>1770</v>
      </c>
      <c r="O264" s="4">
        <f t="shared" si="63"/>
        <v>0.30282485875706217</v>
      </c>
      <c r="P264" s="5">
        <v>4232</v>
      </c>
      <c r="Q264" s="23">
        <f>(E264/L264)/(P264/10000)</f>
        <v>0.6716808108434219</v>
      </c>
      <c r="S264" s="27">
        <v>3.01</v>
      </c>
      <c r="T264" s="5">
        <v>2022</v>
      </c>
      <c r="U264" s="4">
        <f t="shared" si="64"/>
        <v>0.1651829871414441</v>
      </c>
      <c r="V264" s="5">
        <v>262</v>
      </c>
      <c r="W264" s="4">
        <f>+E264/V264</f>
        <v>1.2748091603053435</v>
      </c>
      <c r="X264" s="36">
        <v>1767</v>
      </c>
      <c r="Y264" s="4">
        <f t="shared" si="60"/>
        <v>0.30333899264289754</v>
      </c>
      <c r="Z264" s="27">
        <v>587</v>
      </c>
      <c r="AA264" s="5">
        <v>1954</v>
      </c>
      <c r="AB264" s="5">
        <v>10000</v>
      </c>
      <c r="AC264" s="5">
        <v>804</v>
      </c>
      <c r="AD264" s="5">
        <v>558</v>
      </c>
      <c r="AE264" s="5">
        <v>718</v>
      </c>
      <c r="AF264" s="5">
        <v>488</v>
      </c>
      <c r="AG264" s="5" t="s">
        <v>119</v>
      </c>
      <c r="AH264" s="1" t="s">
        <v>404</v>
      </c>
    </row>
    <row r="265" spans="1:33" ht="12.75">
      <c r="A265" s="1" t="s">
        <v>405</v>
      </c>
      <c r="B265" s="1" t="s">
        <v>230</v>
      </c>
      <c r="D265" s="38" t="s">
        <v>0</v>
      </c>
      <c r="E265" s="30">
        <v>905</v>
      </c>
      <c r="G265" s="4">
        <v>1285</v>
      </c>
      <c r="I265" s="22">
        <f t="shared" si="62"/>
        <v>1285</v>
      </c>
      <c r="J265" s="4">
        <v>265</v>
      </c>
      <c r="K265" s="4">
        <v>370</v>
      </c>
      <c r="L265" s="5">
        <v>292</v>
      </c>
      <c r="M265" s="4">
        <v>3.0993150684931505</v>
      </c>
      <c r="N265" s="5">
        <v>582</v>
      </c>
      <c r="O265" s="4">
        <f t="shared" si="63"/>
        <v>2.2079037800687287</v>
      </c>
      <c r="P265" s="5">
        <v>4472</v>
      </c>
      <c r="Q265" s="23">
        <f>(E265/L265)/(P265/10000)</f>
        <v>6.930489866934594</v>
      </c>
      <c r="S265" s="27">
        <v>0</v>
      </c>
      <c r="T265" s="5">
        <v>37</v>
      </c>
      <c r="U265" s="4">
        <f t="shared" si="64"/>
        <v>24.45945945945946</v>
      </c>
      <c r="V265" s="5">
        <v>0</v>
      </c>
      <c r="X265" s="27">
        <v>0</v>
      </c>
      <c r="Y265" s="4" t="s">
        <v>50</v>
      </c>
      <c r="Z265" s="27">
        <v>0</v>
      </c>
      <c r="AA265" s="5">
        <v>1980</v>
      </c>
      <c r="AB265" s="5">
        <v>950</v>
      </c>
      <c r="AC265" s="5">
        <v>79</v>
      </c>
      <c r="AD265" s="5">
        <v>62</v>
      </c>
      <c r="AE265" s="5">
        <v>100</v>
      </c>
      <c r="AF265" s="5">
        <v>56</v>
      </c>
      <c r="AG265" s="5" t="s">
        <v>119</v>
      </c>
    </row>
    <row r="266" spans="1:34" ht="12.75">
      <c r="A266" s="1" t="s">
        <v>406</v>
      </c>
      <c r="B266" s="1" t="s">
        <v>44</v>
      </c>
      <c r="C266" s="27" t="s">
        <v>606</v>
      </c>
      <c r="D266" s="38" t="s">
        <v>0</v>
      </c>
      <c r="E266" s="30">
        <v>336</v>
      </c>
      <c r="F266" s="4">
        <v>489</v>
      </c>
      <c r="H266" s="4">
        <v>567</v>
      </c>
      <c r="I266" s="22">
        <f t="shared" si="62"/>
        <v>567</v>
      </c>
      <c r="J266" s="4">
        <v>197</v>
      </c>
      <c r="K266" s="4">
        <v>96</v>
      </c>
      <c r="L266" s="5">
        <v>618</v>
      </c>
      <c r="M266" s="4">
        <v>0.5436893203883495</v>
      </c>
      <c r="N266" s="5">
        <v>800</v>
      </c>
      <c r="O266" s="4">
        <f t="shared" si="63"/>
        <v>0.70875</v>
      </c>
      <c r="P266" s="5">
        <v>2772</v>
      </c>
      <c r="Q266" s="23">
        <f>(E266/L266)/(P266/10000)</f>
        <v>1.9613611846621555</v>
      </c>
      <c r="R266" s="5">
        <v>0.215</v>
      </c>
      <c r="S266" s="27">
        <v>3.86</v>
      </c>
      <c r="T266" s="5">
        <v>140</v>
      </c>
      <c r="U266" s="4">
        <f t="shared" si="64"/>
        <v>2.4</v>
      </c>
      <c r="V266" s="5">
        <v>14</v>
      </c>
      <c r="W266" s="4">
        <f aca="true" t="shared" si="65" ref="W266:W271">+E266/V266</f>
        <v>24</v>
      </c>
      <c r="X266" s="27">
        <v>27</v>
      </c>
      <c r="Y266" s="4">
        <f aca="true" t="shared" si="66" ref="Y266:Y274">+I266/X266</f>
        <v>21</v>
      </c>
      <c r="Z266" s="27">
        <v>7</v>
      </c>
      <c r="AA266" s="5">
        <v>1930</v>
      </c>
      <c r="AC266" s="5">
        <v>57</v>
      </c>
      <c r="AD266" s="5">
        <v>57</v>
      </c>
      <c r="AE266" s="5">
        <v>91</v>
      </c>
      <c r="AF266" s="5">
        <v>66</v>
      </c>
      <c r="AG266" s="5" t="s">
        <v>75</v>
      </c>
      <c r="AH266" s="1" t="s">
        <v>46</v>
      </c>
    </row>
    <row r="267" spans="1:33" ht="12.75">
      <c r="A267" s="1" t="s">
        <v>407</v>
      </c>
      <c r="B267" s="1" t="s">
        <v>408</v>
      </c>
      <c r="D267" s="38" t="s">
        <v>608</v>
      </c>
      <c r="E267" s="30">
        <v>150</v>
      </c>
      <c r="G267" s="4">
        <v>429</v>
      </c>
      <c r="I267" s="22">
        <f t="shared" si="62"/>
        <v>429</v>
      </c>
      <c r="J267" s="4">
        <v>50</v>
      </c>
      <c r="K267" s="4">
        <v>143</v>
      </c>
      <c r="L267" s="5">
        <v>320</v>
      </c>
      <c r="M267" s="4">
        <v>0.46875</v>
      </c>
      <c r="N267" s="5">
        <v>380</v>
      </c>
      <c r="O267" s="4">
        <f t="shared" si="63"/>
        <v>1.1289473684210527</v>
      </c>
      <c r="Q267" s="23"/>
      <c r="T267" s="5">
        <v>100</v>
      </c>
      <c r="U267" s="4">
        <f t="shared" si="64"/>
        <v>1.5</v>
      </c>
      <c r="V267" s="5">
        <v>7</v>
      </c>
      <c r="W267" s="4">
        <f t="shared" si="65"/>
        <v>21.428571428571427</v>
      </c>
      <c r="X267" s="5">
        <v>69</v>
      </c>
      <c r="Y267" s="4">
        <f t="shared" si="66"/>
        <v>6.217391304347826</v>
      </c>
      <c r="AA267" s="5">
        <v>1984</v>
      </c>
      <c r="AB267" s="5">
        <v>1000</v>
      </c>
      <c r="AC267" s="5">
        <v>20</v>
      </c>
      <c r="AD267" s="5">
        <v>8</v>
      </c>
      <c r="AE267" s="5">
        <v>27</v>
      </c>
      <c r="AF267" s="5">
        <v>11</v>
      </c>
      <c r="AG267" s="5" t="s">
        <v>70</v>
      </c>
    </row>
    <row r="268" spans="1:34" ht="12.75">
      <c r="A268" s="1" t="s">
        <v>411</v>
      </c>
      <c r="B268" s="1" t="s">
        <v>44</v>
      </c>
      <c r="C268" s="27" t="s">
        <v>44</v>
      </c>
      <c r="D268" s="38" t="s">
        <v>0</v>
      </c>
      <c r="E268" s="30">
        <v>297</v>
      </c>
      <c r="F268" s="4">
        <v>649</v>
      </c>
      <c r="H268" s="4">
        <v>751</v>
      </c>
      <c r="I268" s="22">
        <f t="shared" si="62"/>
        <v>751</v>
      </c>
      <c r="J268" s="4">
        <v>109</v>
      </c>
      <c r="K268" s="4">
        <v>135</v>
      </c>
      <c r="L268" s="5">
        <v>412</v>
      </c>
      <c r="M268" s="4">
        <v>0.720873786407767</v>
      </c>
      <c r="N268" s="5">
        <v>524</v>
      </c>
      <c r="O268" s="4">
        <f t="shared" si="63"/>
        <v>1.433206106870229</v>
      </c>
      <c r="Q268" s="23"/>
      <c r="S268" s="27">
        <v>2.51</v>
      </c>
      <c r="T268" s="5">
        <v>33</v>
      </c>
      <c r="U268" s="4">
        <f t="shared" si="64"/>
        <v>9</v>
      </c>
      <c r="V268" s="5">
        <v>79</v>
      </c>
      <c r="W268" s="4">
        <f t="shared" si="65"/>
        <v>3.759493670886076</v>
      </c>
      <c r="X268" s="27">
        <v>279</v>
      </c>
      <c r="Y268" s="4">
        <f t="shared" si="66"/>
        <v>2.6917562724014337</v>
      </c>
      <c r="Z268" s="27">
        <v>111</v>
      </c>
      <c r="AA268" s="5">
        <v>1991</v>
      </c>
      <c r="AC268" s="5">
        <v>27</v>
      </c>
      <c r="AD268" s="5">
        <v>24</v>
      </c>
      <c r="AE268" s="5">
        <v>39</v>
      </c>
      <c r="AF268" s="5">
        <v>30</v>
      </c>
      <c r="AG268" s="5" t="s">
        <v>66</v>
      </c>
      <c r="AH268" s="1" t="s">
        <v>46</v>
      </c>
    </row>
    <row r="269" spans="1:33" ht="12.75">
      <c r="A269" s="1" t="s">
        <v>412</v>
      </c>
      <c r="B269" s="1" t="s">
        <v>56</v>
      </c>
      <c r="D269" s="38" t="s">
        <v>0</v>
      </c>
      <c r="E269" s="30">
        <v>824</v>
      </c>
      <c r="H269" s="4">
        <v>1072</v>
      </c>
      <c r="I269" s="22">
        <f t="shared" si="62"/>
        <v>1072</v>
      </c>
      <c r="J269" s="4">
        <v>75</v>
      </c>
      <c r="K269" s="4">
        <v>75</v>
      </c>
      <c r="L269" s="5">
        <v>697</v>
      </c>
      <c r="M269" s="4">
        <v>1.182209469153515</v>
      </c>
      <c r="N269" s="5">
        <v>724</v>
      </c>
      <c r="O269" s="4">
        <f t="shared" si="63"/>
        <v>1.4806629834254144</v>
      </c>
      <c r="P269" s="5">
        <v>3420</v>
      </c>
      <c r="Q269" s="23">
        <f>(E269/L269)/(P269/10000)</f>
        <v>3.456752833782207</v>
      </c>
      <c r="R269" s="5">
        <v>0.392</v>
      </c>
      <c r="S269" s="27">
        <v>0.77</v>
      </c>
      <c r="T269" s="5">
        <v>180</v>
      </c>
      <c r="U269" s="4">
        <f t="shared" si="64"/>
        <v>4.5777777777777775</v>
      </c>
      <c r="V269" s="5">
        <v>28</v>
      </c>
      <c r="W269" s="4">
        <f t="shared" si="65"/>
        <v>29.428571428571427</v>
      </c>
      <c r="X269" s="27">
        <v>150</v>
      </c>
      <c r="Y269" s="4">
        <f t="shared" si="66"/>
        <v>7.1466666666666665</v>
      </c>
      <c r="Z269" s="27">
        <v>194</v>
      </c>
      <c r="AA269" s="5">
        <v>1981</v>
      </c>
      <c r="AB269" s="5" t="s">
        <v>139</v>
      </c>
      <c r="AC269" s="5">
        <v>55</v>
      </c>
      <c r="AD269" s="5">
        <v>36</v>
      </c>
      <c r="AE269" s="5">
        <v>60</v>
      </c>
      <c r="AF269" s="5">
        <v>30</v>
      </c>
      <c r="AG269" s="5" t="s">
        <v>58</v>
      </c>
    </row>
    <row r="270" spans="1:34" ht="12.75">
      <c r="A270" s="1" t="s">
        <v>413</v>
      </c>
      <c r="B270" s="1" t="s">
        <v>44</v>
      </c>
      <c r="C270" s="27" t="s">
        <v>44</v>
      </c>
      <c r="D270" s="38" t="s">
        <v>0</v>
      </c>
      <c r="E270" s="30">
        <v>262</v>
      </c>
      <c r="F270" s="4">
        <v>387</v>
      </c>
      <c r="H270" s="4">
        <v>448</v>
      </c>
      <c r="I270" s="22">
        <f t="shared" si="62"/>
        <v>448</v>
      </c>
      <c r="J270" s="4">
        <v>94</v>
      </c>
      <c r="K270" s="4">
        <v>55</v>
      </c>
      <c r="L270" s="5">
        <v>386</v>
      </c>
      <c r="M270" s="4">
        <v>0.6787564766839378</v>
      </c>
      <c r="N270" s="5">
        <v>522</v>
      </c>
      <c r="O270" s="4">
        <f t="shared" si="63"/>
        <v>0.8582375478927203</v>
      </c>
      <c r="P270" s="5">
        <v>2501</v>
      </c>
      <c r="Q270" s="23">
        <f>(E270/L270)/(P270/10000)</f>
        <v>2.71394033060351</v>
      </c>
      <c r="T270" s="5">
        <v>30</v>
      </c>
      <c r="U270" s="4">
        <f t="shared" si="64"/>
        <v>8.733333333333333</v>
      </c>
      <c r="V270" s="5">
        <v>4</v>
      </c>
      <c r="W270" s="4">
        <f t="shared" si="65"/>
        <v>65.5</v>
      </c>
      <c r="X270" s="5">
        <v>12</v>
      </c>
      <c r="Y270" s="4">
        <f t="shared" si="66"/>
        <v>37.333333333333336</v>
      </c>
      <c r="AA270" s="5">
        <v>1949</v>
      </c>
      <c r="AB270" s="5">
        <v>650</v>
      </c>
      <c r="AC270" s="5">
        <v>98</v>
      </c>
      <c r="AD270" s="5">
        <v>46</v>
      </c>
      <c r="AE270" s="5">
        <v>106</v>
      </c>
      <c r="AF270" s="5">
        <v>43</v>
      </c>
      <c r="AG270" s="5" t="s">
        <v>75</v>
      </c>
      <c r="AH270" s="1" t="s">
        <v>46</v>
      </c>
    </row>
    <row r="271" spans="1:33" ht="12.75">
      <c r="A271" s="1" t="s">
        <v>414</v>
      </c>
      <c r="B271" s="1" t="s">
        <v>415</v>
      </c>
      <c r="D271" s="38" t="s">
        <v>608</v>
      </c>
      <c r="E271" s="30">
        <v>90</v>
      </c>
      <c r="G271" s="4">
        <v>150</v>
      </c>
      <c r="I271" s="22">
        <f t="shared" si="62"/>
        <v>150</v>
      </c>
      <c r="K271" s="4">
        <v>85</v>
      </c>
      <c r="L271" s="5">
        <v>785</v>
      </c>
      <c r="M271" s="4">
        <v>0.11464968152866242</v>
      </c>
      <c r="N271" s="5">
        <v>863</v>
      </c>
      <c r="O271" s="4">
        <f t="shared" si="63"/>
        <v>0.17381228273464658</v>
      </c>
      <c r="P271" s="5">
        <v>2940</v>
      </c>
      <c r="Q271" s="23">
        <f>(E271/L271)/(P271/10000)</f>
        <v>0.38996490315871574</v>
      </c>
      <c r="R271" s="5">
        <v>0.482</v>
      </c>
      <c r="S271" s="5">
        <v>1.51</v>
      </c>
      <c r="T271" s="5">
        <v>502</v>
      </c>
      <c r="U271" s="4">
        <f t="shared" si="64"/>
        <v>0.17928286852589642</v>
      </c>
      <c r="V271" s="5">
        <v>5</v>
      </c>
      <c r="W271" s="4">
        <f t="shared" si="65"/>
        <v>18</v>
      </c>
      <c r="X271" s="5">
        <v>350</v>
      </c>
      <c r="Y271" s="4">
        <f t="shared" si="66"/>
        <v>0.42857142857142855</v>
      </c>
      <c r="Z271" s="5">
        <v>232</v>
      </c>
      <c r="AA271" s="5">
        <v>1948</v>
      </c>
      <c r="AB271" s="5">
        <v>2000</v>
      </c>
      <c r="AC271" s="5">
        <v>849</v>
      </c>
      <c r="AD271" s="5">
        <v>552</v>
      </c>
      <c r="AE271" s="5">
        <v>694</v>
      </c>
      <c r="AF271" s="5">
        <v>453</v>
      </c>
      <c r="AG271" s="5" t="s">
        <v>94</v>
      </c>
    </row>
    <row r="272" spans="1:33" ht="12.75">
      <c r="A272" s="1" t="s">
        <v>416</v>
      </c>
      <c r="B272" s="1" t="s">
        <v>417</v>
      </c>
      <c r="D272" s="38" t="s">
        <v>608</v>
      </c>
      <c r="E272" s="21">
        <v>190</v>
      </c>
      <c r="F272" s="25"/>
      <c r="G272" s="25">
        <v>275</v>
      </c>
      <c r="H272" s="25">
        <v>295</v>
      </c>
      <c r="I272" s="22">
        <f t="shared" si="62"/>
        <v>295</v>
      </c>
      <c r="J272" s="4">
        <v>55</v>
      </c>
      <c r="K272" s="4">
        <v>45</v>
      </c>
      <c r="L272" s="5">
        <v>500</v>
      </c>
      <c r="M272" s="4">
        <v>0.38</v>
      </c>
      <c r="N272" s="5">
        <v>507</v>
      </c>
      <c r="O272" s="4">
        <f t="shared" si="63"/>
        <v>0.5818540433925049</v>
      </c>
      <c r="T272" s="5">
        <v>18</v>
      </c>
      <c r="U272" s="4">
        <f t="shared" si="64"/>
        <v>10.555555555555555</v>
      </c>
      <c r="V272" s="5">
        <v>2</v>
      </c>
      <c r="W272" s="22">
        <f>E272/V272</f>
        <v>95</v>
      </c>
      <c r="X272" s="5">
        <v>19</v>
      </c>
      <c r="Y272" s="4">
        <f t="shared" si="66"/>
        <v>15.526315789473685</v>
      </c>
      <c r="AA272" s="5">
        <v>1986</v>
      </c>
      <c r="AC272" s="5">
        <v>40</v>
      </c>
      <c r="AD272" s="5">
        <v>26</v>
      </c>
      <c r="AE272" s="5">
        <v>52</v>
      </c>
      <c r="AF272" s="5">
        <v>30</v>
      </c>
      <c r="AG272" s="5" t="s">
        <v>70</v>
      </c>
    </row>
    <row r="273" spans="1:33" ht="12.75">
      <c r="A273" s="1" t="s">
        <v>418</v>
      </c>
      <c r="B273" s="1" t="s">
        <v>80</v>
      </c>
      <c r="D273" s="38" t="s">
        <v>0</v>
      </c>
      <c r="E273" s="30">
        <v>152</v>
      </c>
      <c r="F273" s="4">
        <v>179</v>
      </c>
      <c r="G273" s="4">
        <v>179</v>
      </c>
      <c r="H273" s="4">
        <f>G273*1.2</f>
        <v>214.79999999999998</v>
      </c>
      <c r="I273" s="22">
        <f t="shared" si="62"/>
        <v>214.79999999999998</v>
      </c>
      <c r="J273" s="4">
        <v>152</v>
      </c>
      <c r="K273" s="4">
        <v>83</v>
      </c>
      <c r="L273" s="5">
        <v>235</v>
      </c>
      <c r="M273" s="4">
        <v>0.6468085106382979</v>
      </c>
      <c r="N273" s="5">
        <v>179</v>
      </c>
      <c r="O273" s="4">
        <f t="shared" si="63"/>
        <v>1.2</v>
      </c>
      <c r="Q273" s="23"/>
      <c r="T273" s="5">
        <v>0</v>
      </c>
      <c r="U273" s="34"/>
      <c r="V273" s="5">
        <v>0</v>
      </c>
      <c r="W273" s="4"/>
      <c r="X273" s="5">
        <v>17</v>
      </c>
      <c r="Y273" s="4">
        <f t="shared" si="66"/>
        <v>12.635294117647058</v>
      </c>
      <c r="AA273" s="5">
        <v>1999</v>
      </c>
      <c r="AC273" s="5">
        <v>3</v>
      </c>
      <c r="AD273" s="5">
        <v>3</v>
      </c>
      <c r="AE273" s="5">
        <v>1</v>
      </c>
      <c r="AF273" s="5">
        <v>1</v>
      </c>
      <c r="AG273" s="5" t="s">
        <v>60</v>
      </c>
    </row>
    <row r="274" spans="1:33" ht="12.75">
      <c r="A274" s="1" t="s">
        <v>419</v>
      </c>
      <c r="B274" s="1" t="s">
        <v>65</v>
      </c>
      <c r="D274" s="38" t="s">
        <v>0</v>
      </c>
      <c r="E274" s="30">
        <v>254</v>
      </c>
      <c r="H274" s="4">
        <v>471</v>
      </c>
      <c r="I274" s="22">
        <f t="shared" si="62"/>
        <v>471</v>
      </c>
      <c r="J274" s="4">
        <v>60</v>
      </c>
      <c r="K274" s="4">
        <v>98</v>
      </c>
      <c r="L274" s="5">
        <v>451</v>
      </c>
      <c r="M274" s="4">
        <v>0.5631929046563193</v>
      </c>
      <c r="N274" s="5">
        <v>428</v>
      </c>
      <c r="O274" s="4">
        <f t="shared" si="63"/>
        <v>1.1004672897196262</v>
      </c>
      <c r="Q274" s="23"/>
      <c r="T274" s="5">
        <v>17</v>
      </c>
      <c r="U274" s="4">
        <f>+E274/T274</f>
        <v>14.941176470588236</v>
      </c>
      <c r="V274" s="5">
        <v>23</v>
      </c>
      <c r="W274" s="22">
        <f>E274/V274</f>
        <v>11.043478260869565</v>
      </c>
      <c r="X274" s="5">
        <v>217</v>
      </c>
      <c r="Y274" s="4">
        <f t="shared" si="66"/>
        <v>2.1705069124423964</v>
      </c>
      <c r="AA274" s="5">
        <v>1996</v>
      </c>
      <c r="AC274" s="5">
        <v>31</v>
      </c>
      <c r="AD274" s="5">
        <v>31</v>
      </c>
      <c r="AE274" s="5">
        <v>17</v>
      </c>
      <c r="AF274" s="5">
        <v>10</v>
      </c>
      <c r="AG274" s="5" t="s">
        <v>94</v>
      </c>
    </row>
    <row r="275" spans="1:34" ht="12.75">
      <c r="A275" s="53" t="s">
        <v>420</v>
      </c>
      <c r="B275" s="53" t="s">
        <v>421</v>
      </c>
      <c r="C275" s="54"/>
      <c r="D275" s="38" t="s">
        <v>608</v>
      </c>
      <c r="E275" s="55">
        <v>50</v>
      </c>
      <c r="F275" s="56"/>
      <c r="G275" s="56">
        <v>83</v>
      </c>
      <c r="H275" s="56"/>
      <c r="I275" s="57">
        <v>83</v>
      </c>
      <c r="J275" s="56">
        <v>50</v>
      </c>
      <c r="K275" s="56">
        <v>83</v>
      </c>
      <c r="L275" s="38">
        <v>284</v>
      </c>
      <c r="M275" s="56">
        <v>0.176056338028169</v>
      </c>
      <c r="N275" s="38">
        <v>303</v>
      </c>
      <c r="O275" s="56">
        <f t="shared" si="63"/>
        <v>0.2739273927392739</v>
      </c>
      <c r="P275" s="38">
        <v>3096</v>
      </c>
      <c r="Q275" s="58">
        <f>(E275/L275)/(P275/10000)</f>
        <v>0.5686574225716053</v>
      </c>
      <c r="R275" s="38"/>
      <c r="S275" s="38"/>
      <c r="T275" s="38">
        <v>2</v>
      </c>
      <c r="U275" s="56">
        <f>+E275/T275</f>
        <v>25</v>
      </c>
      <c r="V275" s="38">
        <v>0</v>
      </c>
      <c r="W275" s="57" t="s">
        <v>6</v>
      </c>
      <c r="X275" s="38">
        <v>0</v>
      </c>
      <c r="Y275" s="56" t="s">
        <v>50</v>
      </c>
      <c r="Z275" s="38"/>
      <c r="AA275" s="38">
        <v>1966</v>
      </c>
      <c r="AB275" s="38"/>
      <c r="AC275" s="38">
        <v>6</v>
      </c>
      <c r="AD275" s="38">
        <v>1</v>
      </c>
      <c r="AE275" s="38">
        <v>10</v>
      </c>
      <c r="AF275" s="38">
        <v>3</v>
      </c>
      <c r="AG275" s="38" t="s">
        <v>75</v>
      </c>
      <c r="AH275" s="53" t="s">
        <v>422</v>
      </c>
    </row>
    <row r="276" spans="1:33" ht="12.75">
      <c r="A276" s="29" t="s">
        <v>423</v>
      </c>
      <c r="B276" s="29" t="s">
        <v>56</v>
      </c>
      <c r="D276" s="38" t="s">
        <v>0</v>
      </c>
      <c r="E276" s="21"/>
      <c r="H276" s="4">
        <v>406</v>
      </c>
      <c r="I276" s="22">
        <f aca="true" t="shared" si="67" ref="I276:I307">MAX(F276:H276)</f>
        <v>406</v>
      </c>
      <c r="K276" s="4">
        <v>99</v>
      </c>
      <c r="N276" s="5">
        <v>401</v>
      </c>
      <c r="O276" s="4">
        <f t="shared" si="63"/>
        <v>1.0124688279301746</v>
      </c>
      <c r="Q276" s="23"/>
      <c r="S276" s="35"/>
      <c r="U276" s="4"/>
      <c r="W276" s="22"/>
      <c r="X276" s="5">
        <v>9</v>
      </c>
      <c r="Y276" s="4">
        <f aca="true" t="shared" si="68" ref="Y276:Y284">+I276/X276</f>
        <v>45.111111111111114</v>
      </c>
      <c r="Z276" s="35"/>
      <c r="AA276" s="5">
        <v>1988</v>
      </c>
      <c r="AC276" s="38"/>
      <c r="AD276" s="38"/>
      <c r="AE276" s="5">
        <v>12</v>
      </c>
      <c r="AF276" s="5">
        <v>9</v>
      </c>
      <c r="AG276" s="5" t="s">
        <v>66</v>
      </c>
    </row>
    <row r="277" spans="1:33" ht="12.75">
      <c r="A277" s="1" t="s">
        <v>424</v>
      </c>
      <c r="B277" s="1" t="s">
        <v>56</v>
      </c>
      <c r="D277" s="38" t="s">
        <v>0</v>
      </c>
      <c r="E277" s="30">
        <v>805</v>
      </c>
      <c r="H277" s="4">
        <v>1048</v>
      </c>
      <c r="I277" s="22">
        <f t="shared" si="67"/>
        <v>1048</v>
      </c>
      <c r="J277" s="4">
        <v>805</v>
      </c>
      <c r="L277" s="5">
        <v>780</v>
      </c>
      <c r="M277" s="4">
        <v>1.0320512820512822</v>
      </c>
      <c r="N277" s="5">
        <v>545</v>
      </c>
      <c r="O277" s="4">
        <f t="shared" si="63"/>
        <v>1.9229357798165139</v>
      </c>
      <c r="P277" s="5">
        <v>4028</v>
      </c>
      <c r="Q277" s="23">
        <f>(E277/L277)/(P277/10000)</f>
        <v>2.56219285514221</v>
      </c>
      <c r="S277" s="27">
        <v>1.35</v>
      </c>
      <c r="T277" s="5">
        <v>183</v>
      </c>
      <c r="U277" s="4">
        <f aca="true" t="shared" si="69" ref="U277:U288">+E277/T277</f>
        <v>4.398907103825136</v>
      </c>
      <c r="V277" s="5">
        <v>37</v>
      </c>
      <c r="W277" s="4">
        <f aca="true" t="shared" si="70" ref="W277:W283">+E277/V277</f>
        <v>21.756756756756758</v>
      </c>
      <c r="X277" s="27">
        <v>313</v>
      </c>
      <c r="Y277" s="4">
        <f t="shared" si="68"/>
        <v>3.3482428115015974</v>
      </c>
      <c r="Z277" s="27">
        <v>231</v>
      </c>
      <c r="AA277" s="5">
        <v>1973</v>
      </c>
      <c r="AC277" s="5">
        <v>175</v>
      </c>
      <c r="AD277" s="5">
        <v>101</v>
      </c>
      <c r="AE277" s="5">
        <v>189</v>
      </c>
      <c r="AF277" s="5">
        <v>89</v>
      </c>
      <c r="AG277" s="5" t="s">
        <v>256</v>
      </c>
    </row>
    <row r="278" spans="1:34" ht="12.75">
      <c r="A278" s="1" t="s">
        <v>425</v>
      </c>
      <c r="B278" s="1" t="s">
        <v>44</v>
      </c>
      <c r="C278" s="27" t="s">
        <v>605</v>
      </c>
      <c r="D278" s="38" t="s">
        <v>0</v>
      </c>
      <c r="E278" s="30">
        <v>259</v>
      </c>
      <c r="F278" s="4">
        <v>371</v>
      </c>
      <c r="H278" s="4">
        <v>429</v>
      </c>
      <c r="I278" s="22">
        <f t="shared" si="67"/>
        <v>429</v>
      </c>
      <c r="J278" s="4">
        <v>102</v>
      </c>
      <c r="K278" s="4">
        <v>126</v>
      </c>
      <c r="L278" s="5">
        <v>354</v>
      </c>
      <c r="M278" s="4">
        <v>0.731638418079096</v>
      </c>
      <c r="N278" s="5">
        <v>371</v>
      </c>
      <c r="O278" s="4">
        <f t="shared" si="63"/>
        <v>1.15633423180593</v>
      </c>
      <c r="Q278" s="23"/>
      <c r="T278" s="5">
        <v>125</v>
      </c>
      <c r="U278" s="4">
        <f t="shared" si="69"/>
        <v>2.072</v>
      </c>
      <c r="V278" s="5">
        <v>5</v>
      </c>
      <c r="W278" s="4">
        <f t="shared" si="70"/>
        <v>51.8</v>
      </c>
      <c r="X278" s="5">
        <v>10</v>
      </c>
      <c r="Y278" s="4">
        <f t="shared" si="68"/>
        <v>42.9</v>
      </c>
      <c r="AA278" s="5">
        <v>1977</v>
      </c>
      <c r="AC278" s="5">
        <v>27</v>
      </c>
      <c r="AD278" s="5">
        <v>19</v>
      </c>
      <c r="AE278" s="5">
        <v>30</v>
      </c>
      <c r="AF278" s="5">
        <v>17</v>
      </c>
      <c r="AG278" s="5" t="s">
        <v>60</v>
      </c>
      <c r="AH278" s="1" t="s">
        <v>46</v>
      </c>
    </row>
    <row r="279" spans="1:33" ht="12.75">
      <c r="A279" s="1" t="s">
        <v>426</v>
      </c>
      <c r="B279" s="1" t="s">
        <v>80</v>
      </c>
      <c r="D279" s="38" t="s">
        <v>0</v>
      </c>
      <c r="E279" s="30">
        <v>302</v>
      </c>
      <c r="F279" s="4">
        <v>403</v>
      </c>
      <c r="G279" s="4">
        <v>403</v>
      </c>
      <c r="H279" s="4">
        <f>G279*1.2</f>
        <v>483.59999999999997</v>
      </c>
      <c r="I279" s="22">
        <f t="shared" si="67"/>
        <v>483.59999999999997</v>
      </c>
      <c r="J279" s="4">
        <v>145</v>
      </c>
      <c r="K279" s="4">
        <v>168</v>
      </c>
      <c r="L279" s="5">
        <v>442</v>
      </c>
      <c r="M279" s="4">
        <v>0.6832579185520362</v>
      </c>
      <c r="N279" s="5">
        <v>435</v>
      </c>
      <c r="O279" s="4">
        <f t="shared" si="63"/>
        <v>1.1117241379310343</v>
      </c>
      <c r="P279" s="5">
        <v>2860</v>
      </c>
      <c r="Q279" s="23">
        <f aca="true" t="shared" si="71" ref="Q279:Q288">(E279/L279)/(P279/10000)</f>
        <v>2.389013701230896</v>
      </c>
      <c r="R279" s="5">
        <v>0.172</v>
      </c>
      <c r="S279" s="27">
        <v>0.39</v>
      </c>
      <c r="T279" s="5">
        <v>19</v>
      </c>
      <c r="U279" s="4">
        <f t="shared" si="69"/>
        <v>15.894736842105264</v>
      </c>
      <c r="V279" s="5">
        <v>9</v>
      </c>
      <c r="W279" s="4">
        <f t="shared" si="70"/>
        <v>33.55555555555556</v>
      </c>
      <c r="X279" s="27">
        <v>50</v>
      </c>
      <c r="Y279" s="4">
        <f t="shared" si="68"/>
        <v>9.671999999999999</v>
      </c>
      <c r="Z279" s="27">
        <v>128</v>
      </c>
      <c r="AA279" s="5">
        <v>1989</v>
      </c>
      <c r="AC279" s="5">
        <v>14</v>
      </c>
      <c r="AD279" s="5">
        <v>10</v>
      </c>
      <c r="AE279" s="5">
        <v>22</v>
      </c>
      <c r="AF279" s="5">
        <v>12</v>
      </c>
      <c r="AG279" s="5" t="s">
        <v>110</v>
      </c>
    </row>
    <row r="280" spans="1:33" ht="12.75">
      <c r="A280" s="1" t="s">
        <v>427</v>
      </c>
      <c r="B280" s="1" t="s">
        <v>56</v>
      </c>
      <c r="D280" s="38" t="s">
        <v>0</v>
      </c>
      <c r="E280" s="30">
        <v>442</v>
      </c>
      <c r="H280" s="4">
        <v>622</v>
      </c>
      <c r="I280" s="22">
        <f t="shared" si="67"/>
        <v>622</v>
      </c>
      <c r="L280" s="5">
        <v>460</v>
      </c>
      <c r="M280" s="4">
        <v>0.9608695652173913</v>
      </c>
      <c r="N280" s="5">
        <v>500</v>
      </c>
      <c r="O280" s="4">
        <f t="shared" si="63"/>
        <v>1.244</v>
      </c>
      <c r="P280" s="5">
        <v>4056</v>
      </c>
      <c r="Q280" s="23">
        <f t="shared" si="71"/>
        <v>2.3690078037904123</v>
      </c>
      <c r="S280" s="27">
        <v>1.06</v>
      </c>
      <c r="T280" s="5">
        <v>338</v>
      </c>
      <c r="U280" s="4">
        <f t="shared" si="69"/>
        <v>1.3076923076923077</v>
      </c>
      <c r="V280" s="5">
        <v>74</v>
      </c>
      <c r="W280" s="4">
        <f t="shared" si="70"/>
        <v>5.972972972972973</v>
      </c>
      <c r="X280" s="27">
        <v>324</v>
      </c>
      <c r="Y280" s="4">
        <f t="shared" si="68"/>
        <v>1.9197530864197532</v>
      </c>
      <c r="Z280" s="27">
        <v>307</v>
      </c>
      <c r="AA280" s="5">
        <v>1982</v>
      </c>
      <c r="AC280" s="5">
        <v>76</v>
      </c>
      <c r="AD280" s="5">
        <v>59</v>
      </c>
      <c r="AE280" s="5">
        <v>93</v>
      </c>
      <c r="AF280" s="5">
        <v>56</v>
      </c>
      <c r="AG280" s="5" t="s">
        <v>119</v>
      </c>
    </row>
    <row r="281" spans="1:34" ht="12.75">
      <c r="A281" s="1" t="s">
        <v>428</v>
      </c>
      <c r="B281" s="1" t="s">
        <v>44</v>
      </c>
      <c r="C281" s="27" t="s">
        <v>606</v>
      </c>
      <c r="D281" s="38" t="s">
        <v>0</v>
      </c>
      <c r="E281" s="30">
        <v>346</v>
      </c>
      <c r="F281" s="4">
        <v>563</v>
      </c>
      <c r="H281" s="4">
        <v>652</v>
      </c>
      <c r="I281" s="22">
        <f t="shared" si="67"/>
        <v>652</v>
      </c>
      <c r="J281" s="4">
        <v>118</v>
      </c>
      <c r="K281" s="4">
        <v>96</v>
      </c>
      <c r="L281" s="5">
        <v>545</v>
      </c>
      <c r="M281" s="4">
        <v>0.634862385321101</v>
      </c>
      <c r="N281" s="5">
        <v>680</v>
      </c>
      <c r="O281" s="4">
        <f t="shared" si="63"/>
        <v>0.9588235294117647</v>
      </c>
      <c r="P281" s="5">
        <v>2655</v>
      </c>
      <c r="Q281" s="23">
        <f t="shared" si="71"/>
        <v>2.3911954249382332</v>
      </c>
      <c r="R281" s="5">
        <v>0.554</v>
      </c>
      <c r="S281" s="27">
        <v>1.54</v>
      </c>
      <c r="T281" s="5">
        <v>617</v>
      </c>
      <c r="U281" s="4">
        <f t="shared" si="69"/>
        <v>0.5607779578606159</v>
      </c>
      <c r="V281" s="5">
        <v>41</v>
      </c>
      <c r="W281" s="4">
        <f t="shared" si="70"/>
        <v>8.439024390243903</v>
      </c>
      <c r="X281" s="27">
        <v>258</v>
      </c>
      <c r="Y281" s="4">
        <f t="shared" si="68"/>
        <v>2.5271317829457365</v>
      </c>
      <c r="Z281" s="27">
        <v>168</v>
      </c>
      <c r="AA281" s="5">
        <v>1939</v>
      </c>
      <c r="AB281" s="5">
        <v>1400</v>
      </c>
      <c r="AC281" s="5">
        <v>255</v>
      </c>
      <c r="AD281" s="5">
        <v>127</v>
      </c>
      <c r="AE281" s="5">
        <v>165</v>
      </c>
      <c r="AF281" s="5">
        <v>113</v>
      </c>
      <c r="AG281" s="5" t="s">
        <v>75</v>
      </c>
      <c r="AH281" s="1" t="s">
        <v>46</v>
      </c>
    </row>
    <row r="282" spans="1:33" ht="12.75">
      <c r="A282" s="1" t="s">
        <v>429</v>
      </c>
      <c r="B282" s="1" t="s">
        <v>430</v>
      </c>
      <c r="D282" s="38" t="s">
        <v>608</v>
      </c>
      <c r="E282" s="30">
        <v>205</v>
      </c>
      <c r="F282" s="4">
        <v>270</v>
      </c>
      <c r="G282" s="4">
        <v>285</v>
      </c>
      <c r="H282" s="4">
        <v>300</v>
      </c>
      <c r="I282" s="22">
        <f t="shared" si="67"/>
        <v>300</v>
      </c>
      <c r="J282" s="4">
        <v>74</v>
      </c>
      <c r="K282" s="4">
        <v>75</v>
      </c>
      <c r="L282" s="5">
        <v>767</v>
      </c>
      <c r="M282" s="4">
        <v>0.26727509778357234</v>
      </c>
      <c r="N282" s="5">
        <v>739</v>
      </c>
      <c r="O282" s="4">
        <f t="shared" si="63"/>
        <v>0.4059539918809202</v>
      </c>
      <c r="P282" s="5">
        <v>2924</v>
      </c>
      <c r="Q282" s="23">
        <f t="shared" si="71"/>
        <v>0.9140735218316427</v>
      </c>
      <c r="R282" s="5">
        <v>0.671</v>
      </c>
      <c r="S282" s="27">
        <v>1.83</v>
      </c>
      <c r="T282" s="5">
        <v>582</v>
      </c>
      <c r="U282" s="4">
        <f t="shared" si="69"/>
        <v>0.35223367697594504</v>
      </c>
      <c r="V282" s="5">
        <v>51</v>
      </c>
      <c r="W282" s="4">
        <f t="shared" si="70"/>
        <v>4.019607843137255</v>
      </c>
      <c r="X282" s="27">
        <v>331</v>
      </c>
      <c r="Y282" s="4">
        <f t="shared" si="68"/>
        <v>0.9063444108761329</v>
      </c>
      <c r="Z282" s="27">
        <v>181</v>
      </c>
      <c r="AA282" s="5">
        <v>1949</v>
      </c>
      <c r="AB282" s="5">
        <v>2600</v>
      </c>
      <c r="AC282" s="5">
        <v>414</v>
      </c>
      <c r="AD282" s="5">
        <v>271</v>
      </c>
      <c r="AE282" s="5">
        <v>409</v>
      </c>
      <c r="AF282" s="5">
        <v>222</v>
      </c>
      <c r="AG282" s="5" t="s">
        <v>75</v>
      </c>
    </row>
    <row r="283" spans="1:33" ht="12.75">
      <c r="A283" s="1" t="s">
        <v>431</v>
      </c>
      <c r="B283" s="1" t="s">
        <v>99</v>
      </c>
      <c r="D283" s="38" t="s">
        <v>608</v>
      </c>
      <c r="E283" s="30">
        <v>255</v>
      </c>
      <c r="F283" s="4">
        <v>298</v>
      </c>
      <c r="G283" s="4">
        <v>315</v>
      </c>
      <c r="H283" s="4">
        <v>332</v>
      </c>
      <c r="I283" s="22">
        <f t="shared" si="67"/>
        <v>332</v>
      </c>
      <c r="J283" s="4">
        <v>79</v>
      </c>
      <c r="K283" s="4">
        <v>80</v>
      </c>
      <c r="L283" s="5">
        <v>600</v>
      </c>
      <c r="M283" s="4">
        <v>0.425</v>
      </c>
      <c r="N283" s="5">
        <v>624</v>
      </c>
      <c r="O283" s="4">
        <f t="shared" si="63"/>
        <v>0.532051282051282</v>
      </c>
      <c r="P283" s="5">
        <v>4284</v>
      </c>
      <c r="Q283" s="23">
        <f t="shared" si="71"/>
        <v>0.992063492063492</v>
      </c>
      <c r="R283" s="5">
        <v>0.45</v>
      </c>
      <c r="S283" s="27">
        <v>1.8</v>
      </c>
      <c r="T283" s="5">
        <v>124</v>
      </c>
      <c r="U283" s="4">
        <f t="shared" si="69"/>
        <v>2.056451612903226</v>
      </c>
      <c r="V283" s="5">
        <v>27</v>
      </c>
      <c r="W283" s="4">
        <f t="shared" si="70"/>
        <v>9.444444444444445</v>
      </c>
      <c r="X283" s="27">
        <v>303</v>
      </c>
      <c r="Y283" s="4">
        <f t="shared" si="68"/>
        <v>1.0957095709570956</v>
      </c>
      <c r="Z283" s="27">
        <v>168</v>
      </c>
      <c r="AA283" s="5">
        <v>1985</v>
      </c>
      <c r="AC283" s="5">
        <v>31</v>
      </c>
      <c r="AD283" s="5">
        <v>29</v>
      </c>
      <c r="AE283" s="5">
        <v>40</v>
      </c>
      <c r="AF283" s="5">
        <v>28</v>
      </c>
      <c r="AG283" s="5" t="s">
        <v>94</v>
      </c>
    </row>
    <row r="284" spans="1:33" ht="12.75">
      <c r="A284" s="1" t="s">
        <v>432</v>
      </c>
      <c r="B284" s="1" t="s">
        <v>56</v>
      </c>
      <c r="D284" s="38" t="s">
        <v>0</v>
      </c>
      <c r="E284" s="21">
        <v>371</v>
      </c>
      <c r="H284" s="4">
        <v>484</v>
      </c>
      <c r="I284" s="22">
        <f t="shared" si="67"/>
        <v>484</v>
      </c>
      <c r="J284" s="4">
        <v>50</v>
      </c>
      <c r="K284" s="4">
        <v>50</v>
      </c>
      <c r="L284" s="5">
        <v>588</v>
      </c>
      <c r="M284" s="4">
        <v>0.6309523809523809</v>
      </c>
      <c r="N284" s="5">
        <v>632</v>
      </c>
      <c r="O284" s="4">
        <f t="shared" si="63"/>
        <v>0.7658227848101266</v>
      </c>
      <c r="P284" s="5">
        <v>2919</v>
      </c>
      <c r="Q284" s="23">
        <f t="shared" si="71"/>
        <v>2.1615360772606405</v>
      </c>
      <c r="T284" s="5">
        <v>1</v>
      </c>
      <c r="U284" s="4">
        <f t="shared" si="69"/>
        <v>371</v>
      </c>
      <c r="V284" s="5">
        <v>0</v>
      </c>
      <c r="W284" s="22" t="s">
        <v>6</v>
      </c>
      <c r="X284" s="5">
        <v>6</v>
      </c>
      <c r="Y284" s="4">
        <f t="shared" si="68"/>
        <v>80.66666666666667</v>
      </c>
      <c r="AA284" s="5">
        <v>1993</v>
      </c>
      <c r="AC284" s="5">
        <v>10</v>
      </c>
      <c r="AD284" s="5">
        <v>9</v>
      </c>
      <c r="AE284" s="5">
        <v>19</v>
      </c>
      <c r="AF284" s="5">
        <v>15</v>
      </c>
      <c r="AG284" s="5" t="s">
        <v>66</v>
      </c>
    </row>
    <row r="285" spans="1:33" ht="12.75">
      <c r="A285" s="1" t="s">
        <v>433</v>
      </c>
      <c r="B285" s="1" t="s">
        <v>434</v>
      </c>
      <c r="D285" s="38" t="s">
        <v>608</v>
      </c>
      <c r="E285" s="21">
        <v>30</v>
      </c>
      <c r="H285" s="4">
        <v>28.68</v>
      </c>
      <c r="I285" s="22">
        <f t="shared" si="67"/>
        <v>28.68</v>
      </c>
      <c r="J285" s="4">
        <v>30</v>
      </c>
      <c r="K285" s="4">
        <v>28.68</v>
      </c>
      <c r="L285" s="5">
        <v>360</v>
      </c>
      <c r="M285" s="4">
        <v>0.08333333333333333</v>
      </c>
      <c r="N285" s="5">
        <v>283</v>
      </c>
      <c r="O285" s="4">
        <f t="shared" si="63"/>
        <v>0.10134275618374558</v>
      </c>
      <c r="P285" s="5">
        <v>3314</v>
      </c>
      <c r="Q285" s="23">
        <f t="shared" si="71"/>
        <v>0.25145845906256287</v>
      </c>
      <c r="T285" s="5">
        <v>4</v>
      </c>
      <c r="U285" s="4">
        <f t="shared" si="69"/>
        <v>7.5</v>
      </c>
      <c r="V285" s="5">
        <v>0</v>
      </c>
      <c r="X285" s="5">
        <v>0</v>
      </c>
      <c r="Y285" s="4" t="s">
        <v>50</v>
      </c>
      <c r="AA285" s="5">
        <v>1985</v>
      </c>
      <c r="AC285" s="5">
        <v>3</v>
      </c>
      <c r="AD285" s="5">
        <v>2</v>
      </c>
      <c r="AE285" s="5">
        <v>4</v>
      </c>
      <c r="AF285" s="5">
        <v>2</v>
      </c>
      <c r="AG285" s="5" t="s">
        <v>75</v>
      </c>
    </row>
    <row r="286" spans="1:34" ht="12.75">
      <c r="A286" s="1" t="s">
        <v>435</v>
      </c>
      <c r="B286" s="1" t="s">
        <v>44</v>
      </c>
      <c r="C286" s="27" t="s">
        <v>44</v>
      </c>
      <c r="D286" s="38" t="s">
        <v>0</v>
      </c>
      <c r="E286" s="30">
        <v>184</v>
      </c>
      <c r="F286" s="4">
        <v>246</v>
      </c>
      <c r="H286" s="4">
        <v>285</v>
      </c>
      <c r="I286" s="22">
        <f t="shared" si="67"/>
        <v>285</v>
      </c>
      <c r="J286" s="4">
        <v>40</v>
      </c>
      <c r="K286" s="4">
        <v>48</v>
      </c>
      <c r="L286" s="5">
        <v>350</v>
      </c>
      <c r="M286" s="4">
        <v>0.5257142857142857</v>
      </c>
      <c r="N286" s="5">
        <v>192</v>
      </c>
      <c r="O286" s="4">
        <f t="shared" si="63"/>
        <v>1.484375</v>
      </c>
      <c r="P286" s="5">
        <v>3036</v>
      </c>
      <c r="Q286" s="23">
        <f t="shared" si="71"/>
        <v>1.7316017316017316</v>
      </c>
      <c r="T286" s="5">
        <v>13</v>
      </c>
      <c r="U286" s="4">
        <f t="shared" si="69"/>
        <v>14.153846153846153</v>
      </c>
      <c r="V286" s="5">
        <v>8</v>
      </c>
      <c r="W286" s="4">
        <f>+E286/V286</f>
        <v>23</v>
      </c>
      <c r="X286" s="5">
        <v>42</v>
      </c>
      <c r="Y286" s="4">
        <f>+I286/X286</f>
        <v>6.785714285714286</v>
      </c>
      <c r="AA286" s="5">
        <v>1996</v>
      </c>
      <c r="AC286" s="5">
        <v>11</v>
      </c>
      <c r="AD286" s="5">
        <v>11</v>
      </c>
      <c r="AE286" s="5">
        <v>9</v>
      </c>
      <c r="AF286" s="5">
        <v>7</v>
      </c>
      <c r="AG286" s="5" t="s">
        <v>75</v>
      </c>
      <c r="AH286" s="1" t="s">
        <v>46</v>
      </c>
    </row>
    <row r="287" spans="1:33" ht="12.75">
      <c r="A287" s="1" t="s">
        <v>436</v>
      </c>
      <c r="B287" s="1" t="s">
        <v>62</v>
      </c>
      <c r="D287" s="38" t="s">
        <v>0</v>
      </c>
      <c r="E287" s="21">
        <v>191</v>
      </c>
      <c r="H287" s="4">
        <v>304</v>
      </c>
      <c r="I287" s="22">
        <f t="shared" si="67"/>
        <v>304</v>
      </c>
      <c r="J287" s="4">
        <v>191</v>
      </c>
      <c r="L287" s="5">
        <v>442</v>
      </c>
      <c r="M287" s="4">
        <v>0.4321266968325792</v>
      </c>
      <c r="N287" s="5">
        <v>604</v>
      </c>
      <c r="O287" s="4">
        <f t="shared" si="63"/>
        <v>0.5033112582781457</v>
      </c>
      <c r="P287" s="5">
        <v>2925</v>
      </c>
      <c r="Q287" s="23">
        <f t="shared" si="71"/>
        <v>1.4773562284874504</v>
      </c>
      <c r="S287" s="27">
        <v>0.8</v>
      </c>
      <c r="T287" s="5">
        <v>68</v>
      </c>
      <c r="U287" s="4">
        <f t="shared" si="69"/>
        <v>2.8088235294117645</v>
      </c>
      <c r="V287" s="5">
        <v>5</v>
      </c>
      <c r="W287" s="4">
        <f>+E287/V287</f>
        <v>38.2</v>
      </c>
      <c r="X287" s="27">
        <v>105</v>
      </c>
      <c r="Y287" s="4">
        <f>+I287/X287</f>
        <v>2.895238095238095</v>
      </c>
      <c r="Z287" s="27">
        <v>132</v>
      </c>
      <c r="AA287" s="5">
        <v>1922</v>
      </c>
      <c r="AC287" s="5">
        <v>75</v>
      </c>
      <c r="AD287" s="5">
        <v>59</v>
      </c>
      <c r="AE287" s="5">
        <v>90</v>
      </c>
      <c r="AF287" s="5">
        <v>50</v>
      </c>
      <c r="AG287" s="5" t="s">
        <v>63</v>
      </c>
    </row>
    <row r="288" spans="1:33" ht="12.75">
      <c r="A288" s="1" t="s">
        <v>437</v>
      </c>
      <c r="B288" s="1" t="s">
        <v>44</v>
      </c>
      <c r="C288" s="27" t="s">
        <v>588</v>
      </c>
      <c r="D288" s="38" t="s">
        <v>608</v>
      </c>
      <c r="E288" s="30">
        <v>36</v>
      </c>
      <c r="F288" s="4">
        <v>90</v>
      </c>
      <c r="G288" s="4">
        <v>105</v>
      </c>
      <c r="I288" s="22">
        <f t="shared" si="67"/>
        <v>105</v>
      </c>
      <c r="J288" s="4">
        <v>36</v>
      </c>
      <c r="K288" s="4">
        <v>45</v>
      </c>
      <c r="L288" s="5">
        <v>910</v>
      </c>
      <c r="M288" s="4">
        <v>0.03956043956043956</v>
      </c>
      <c r="N288" s="5">
        <v>707</v>
      </c>
      <c r="O288" s="4">
        <f t="shared" si="63"/>
        <v>0.1485148514851485</v>
      </c>
      <c r="P288" s="5">
        <v>2904</v>
      </c>
      <c r="Q288" s="23">
        <f t="shared" si="71"/>
        <v>0.1362274089546817</v>
      </c>
      <c r="R288" s="5">
        <v>1.293</v>
      </c>
      <c r="S288" s="27">
        <v>2.29</v>
      </c>
      <c r="T288" s="5">
        <v>445</v>
      </c>
      <c r="U288" s="4">
        <f t="shared" si="69"/>
        <v>0.08089887640449438</v>
      </c>
      <c r="V288" s="5">
        <v>141</v>
      </c>
      <c r="W288" s="4">
        <f>+E288/V288</f>
        <v>0.2553191489361702</v>
      </c>
      <c r="X288" s="27">
        <v>428</v>
      </c>
      <c r="Y288" s="4">
        <f>+I288/X288</f>
        <v>0.24532710280373832</v>
      </c>
      <c r="Z288" s="27">
        <v>187</v>
      </c>
      <c r="AA288" s="5">
        <v>1975</v>
      </c>
      <c r="AB288" s="5">
        <v>6000</v>
      </c>
      <c r="AC288" s="5">
        <v>286</v>
      </c>
      <c r="AD288" s="5">
        <v>218</v>
      </c>
      <c r="AE288" s="5">
        <v>283</v>
      </c>
      <c r="AF288" s="5">
        <v>211</v>
      </c>
      <c r="AG288" s="5" t="s">
        <v>125</v>
      </c>
    </row>
    <row r="289" spans="1:33" ht="12.75">
      <c r="A289" s="29" t="s">
        <v>438</v>
      </c>
      <c r="B289" s="29" t="s">
        <v>62</v>
      </c>
      <c r="D289" s="38" t="s">
        <v>0</v>
      </c>
      <c r="E289" s="30"/>
      <c r="G289" s="4">
        <v>155</v>
      </c>
      <c r="I289" s="22">
        <f t="shared" si="67"/>
        <v>155</v>
      </c>
      <c r="N289" s="5">
        <v>218</v>
      </c>
      <c r="O289" s="4">
        <f aca="true" t="shared" si="72" ref="O289:O302">+I289/N289</f>
        <v>0.7110091743119266</v>
      </c>
      <c r="Q289" s="23"/>
      <c r="S289" s="35"/>
      <c r="U289" s="4"/>
      <c r="W289" s="4"/>
      <c r="X289" s="5">
        <v>0</v>
      </c>
      <c r="Y289" s="4" t="s">
        <v>50</v>
      </c>
      <c r="Z289" s="35"/>
      <c r="AA289" s="5">
        <v>2002</v>
      </c>
      <c r="AC289" s="38"/>
      <c r="AD289" s="38"/>
      <c r="AE289" s="38">
        <v>0</v>
      </c>
      <c r="AF289" s="38">
        <v>0</v>
      </c>
      <c r="AG289" s="5" t="s">
        <v>75</v>
      </c>
    </row>
    <row r="290" spans="1:33" ht="12.75">
      <c r="A290" s="1" t="s">
        <v>439</v>
      </c>
      <c r="B290" s="1" t="s">
        <v>65</v>
      </c>
      <c r="D290" s="38" t="s">
        <v>0</v>
      </c>
      <c r="E290" s="30">
        <v>542</v>
      </c>
      <c r="H290" s="4">
        <v>769</v>
      </c>
      <c r="I290" s="22">
        <f t="shared" si="67"/>
        <v>769</v>
      </c>
      <c r="J290" s="4">
        <v>152</v>
      </c>
      <c r="K290" s="4">
        <v>217</v>
      </c>
      <c r="L290" s="5">
        <v>561</v>
      </c>
      <c r="M290" s="4">
        <v>0.966131907308378</v>
      </c>
      <c r="N290" s="5">
        <v>611</v>
      </c>
      <c r="O290" s="4">
        <f t="shared" si="72"/>
        <v>1.2585924713584289</v>
      </c>
      <c r="Q290" s="23"/>
      <c r="R290" s="5">
        <v>0.462</v>
      </c>
      <c r="T290" s="5">
        <v>47</v>
      </c>
      <c r="U290" s="4">
        <f aca="true" t="shared" si="73" ref="U290:U310">+E290/T290</f>
        <v>11.53191489361702</v>
      </c>
      <c r="V290" s="5">
        <v>24</v>
      </c>
      <c r="W290" s="4">
        <f aca="true" t="shared" si="74" ref="W290:W303">+E290/V290</f>
        <v>22.583333333333332</v>
      </c>
      <c r="X290" s="5">
        <v>59</v>
      </c>
      <c r="Y290" s="4">
        <f>+I290/X290</f>
        <v>13.033898305084746</v>
      </c>
      <c r="AA290" s="5">
        <v>1989</v>
      </c>
      <c r="AC290" s="5">
        <v>23</v>
      </c>
      <c r="AD290" s="5">
        <v>15</v>
      </c>
      <c r="AE290" s="5">
        <v>15</v>
      </c>
      <c r="AF290" s="5">
        <v>12</v>
      </c>
      <c r="AG290" s="5" t="s">
        <v>110</v>
      </c>
    </row>
    <row r="291" spans="1:33" ht="12.75">
      <c r="A291" s="1" t="s">
        <v>440</v>
      </c>
      <c r="B291" s="1" t="s">
        <v>112</v>
      </c>
      <c r="D291" s="38" t="s">
        <v>0</v>
      </c>
      <c r="E291" s="30">
        <v>968</v>
      </c>
      <c r="H291" s="4">
        <v>1290</v>
      </c>
      <c r="I291" s="22">
        <f t="shared" si="67"/>
        <v>1290</v>
      </c>
      <c r="J291" s="4">
        <v>148</v>
      </c>
      <c r="K291" s="4">
        <v>165</v>
      </c>
      <c r="L291" s="5">
        <v>960</v>
      </c>
      <c r="M291" s="4">
        <v>1.0083333333333333</v>
      </c>
      <c r="N291" s="5">
        <v>1098</v>
      </c>
      <c r="O291" s="4">
        <f t="shared" si="72"/>
        <v>1.174863387978142</v>
      </c>
      <c r="R291" s="5">
        <v>0.027</v>
      </c>
      <c r="T291" s="5">
        <v>7</v>
      </c>
      <c r="U291" s="4">
        <f t="shared" si="73"/>
        <v>138.28571428571428</v>
      </c>
      <c r="V291" s="5">
        <v>3</v>
      </c>
      <c r="W291" s="4">
        <f t="shared" si="74"/>
        <v>322.6666666666667</v>
      </c>
      <c r="X291" s="5">
        <v>19</v>
      </c>
      <c r="Y291" s="4">
        <f>+I291/X291</f>
        <v>67.89473684210526</v>
      </c>
      <c r="AA291" s="5">
        <v>1958</v>
      </c>
      <c r="AC291" s="38">
        <v>267</v>
      </c>
      <c r="AD291" s="38">
        <v>65</v>
      </c>
      <c r="AE291" s="38">
        <v>288</v>
      </c>
      <c r="AF291" s="38">
        <v>61</v>
      </c>
      <c r="AG291" s="5" t="s">
        <v>110</v>
      </c>
    </row>
    <row r="292" spans="1:33" ht="12.75">
      <c r="A292" s="1" t="s">
        <v>441</v>
      </c>
      <c r="B292" s="1" t="s">
        <v>80</v>
      </c>
      <c r="D292" s="38" t="s">
        <v>0</v>
      </c>
      <c r="E292" s="30">
        <v>1000</v>
      </c>
      <c r="F292" s="4">
        <v>1300</v>
      </c>
      <c r="G292" s="4">
        <v>1300</v>
      </c>
      <c r="H292" s="4">
        <f>G292*1.2</f>
        <v>1560</v>
      </c>
      <c r="I292" s="22">
        <f t="shared" si="67"/>
        <v>1560</v>
      </c>
      <c r="J292" s="4">
        <v>1000</v>
      </c>
      <c r="K292" s="4">
        <v>124</v>
      </c>
      <c r="L292" s="5">
        <v>1600</v>
      </c>
      <c r="M292" s="4">
        <v>0.625</v>
      </c>
      <c r="N292" s="5">
        <v>1879</v>
      </c>
      <c r="O292" s="4">
        <f t="shared" si="72"/>
        <v>0.8302288451303885</v>
      </c>
      <c r="P292" s="5">
        <v>2583</v>
      </c>
      <c r="Q292" s="23">
        <f aca="true" t="shared" si="75" ref="Q292:Q302">(E292/L292)/(P292/10000)</f>
        <v>2.4196670538133955</v>
      </c>
      <c r="R292" s="5">
        <v>0.268</v>
      </c>
      <c r="S292" s="27">
        <v>0.88</v>
      </c>
      <c r="T292" s="5">
        <v>871</v>
      </c>
      <c r="U292" s="4">
        <f t="shared" si="73"/>
        <v>1.148105625717566</v>
      </c>
      <c r="V292" s="5">
        <v>48</v>
      </c>
      <c r="W292" s="4">
        <f t="shared" si="74"/>
        <v>20.833333333333332</v>
      </c>
      <c r="X292" s="27">
        <v>380</v>
      </c>
      <c r="Y292" s="4">
        <f>+I292/X292</f>
        <v>4.105263157894737</v>
      </c>
      <c r="Z292" s="27">
        <v>431</v>
      </c>
      <c r="AA292" s="5">
        <v>1966</v>
      </c>
      <c r="AB292" s="5">
        <v>1400</v>
      </c>
      <c r="AC292" s="5">
        <v>252</v>
      </c>
      <c r="AD292" s="5">
        <v>171</v>
      </c>
      <c r="AE292" s="5">
        <v>275</v>
      </c>
      <c r="AF292" s="5">
        <v>144</v>
      </c>
      <c r="AG292" s="5" t="s">
        <v>94</v>
      </c>
    </row>
    <row r="293" spans="1:33" ht="12.75">
      <c r="A293" s="1" t="s">
        <v>442</v>
      </c>
      <c r="B293" s="1" t="s">
        <v>151</v>
      </c>
      <c r="D293" s="38" t="s">
        <v>0</v>
      </c>
      <c r="E293" s="30">
        <v>394</v>
      </c>
      <c r="H293" s="4">
        <v>599</v>
      </c>
      <c r="I293" s="22">
        <f t="shared" si="67"/>
        <v>599</v>
      </c>
      <c r="J293" s="4">
        <v>84</v>
      </c>
      <c r="K293" s="4">
        <v>107</v>
      </c>
      <c r="L293" s="5">
        <v>636</v>
      </c>
      <c r="M293" s="4">
        <v>0.6194968553459119</v>
      </c>
      <c r="N293" s="5">
        <v>568</v>
      </c>
      <c r="O293" s="4">
        <f t="shared" si="72"/>
        <v>1.0545774647887325</v>
      </c>
      <c r="P293" s="5">
        <v>2204</v>
      </c>
      <c r="Q293" s="23">
        <f t="shared" si="75"/>
        <v>2.8107842801538654</v>
      </c>
      <c r="R293" s="5">
        <v>0.113</v>
      </c>
      <c r="T293" s="5">
        <v>138</v>
      </c>
      <c r="U293" s="4">
        <f t="shared" si="73"/>
        <v>2.8550724637681157</v>
      </c>
      <c r="V293" s="5">
        <v>7</v>
      </c>
      <c r="W293" s="4">
        <f t="shared" si="74"/>
        <v>56.285714285714285</v>
      </c>
      <c r="X293" s="5">
        <v>75</v>
      </c>
      <c r="Y293" s="4">
        <f>+I293/X293</f>
        <v>7.986666666666666</v>
      </c>
      <c r="AA293" s="5">
        <v>1973</v>
      </c>
      <c r="AB293" s="5">
        <v>1800</v>
      </c>
      <c r="AC293" s="38">
        <v>532</v>
      </c>
      <c r="AD293" s="38">
        <v>268</v>
      </c>
      <c r="AE293" s="5">
        <v>558</v>
      </c>
      <c r="AF293" s="5">
        <v>220</v>
      </c>
      <c r="AG293" s="5" t="s">
        <v>94</v>
      </c>
    </row>
    <row r="294" spans="1:33" ht="12.75">
      <c r="A294" s="1" t="s">
        <v>443</v>
      </c>
      <c r="B294" s="1" t="s">
        <v>77</v>
      </c>
      <c r="D294" s="38" t="s">
        <v>608</v>
      </c>
      <c r="E294" s="30">
        <v>148</v>
      </c>
      <c r="F294" s="4">
        <v>198</v>
      </c>
      <c r="H294" s="4">
        <v>220</v>
      </c>
      <c r="I294" s="22">
        <f t="shared" si="67"/>
        <v>220</v>
      </c>
      <c r="J294" s="4">
        <v>40</v>
      </c>
      <c r="K294" s="4">
        <v>47</v>
      </c>
      <c r="L294" s="5">
        <v>1467</v>
      </c>
      <c r="M294" s="4">
        <v>0.10088616223585549</v>
      </c>
      <c r="N294" s="5">
        <v>1575</v>
      </c>
      <c r="O294" s="4">
        <f t="shared" si="72"/>
        <v>0.13968253968253969</v>
      </c>
      <c r="P294" s="5">
        <v>2184</v>
      </c>
      <c r="Q294" s="23">
        <f t="shared" si="75"/>
        <v>0.46193297727040056</v>
      </c>
      <c r="R294" s="5">
        <v>3.537</v>
      </c>
      <c r="S294" s="27">
        <v>8.46</v>
      </c>
      <c r="T294" s="5">
        <v>4138</v>
      </c>
      <c r="U294" s="4">
        <f t="shared" si="73"/>
        <v>0.035766070565490575</v>
      </c>
      <c r="V294" s="5">
        <v>283</v>
      </c>
      <c r="W294" s="4">
        <f t="shared" si="74"/>
        <v>0.5229681978798587</v>
      </c>
      <c r="X294" s="36">
        <v>1667</v>
      </c>
      <c r="Y294" s="4">
        <f>+I294/X294</f>
        <v>0.13197360527894422</v>
      </c>
      <c r="Z294" s="27">
        <v>197</v>
      </c>
      <c r="AA294" s="5">
        <v>1886</v>
      </c>
      <c r="AB294" s="5">
        <v>4800</v>
      </c>
      <c r="AC294" s="5">
        <v>961</v>
      </c>
      <c r="AD294" s="5">
        <v>660</v>
      </c>
      <c r="AE294" s="5">
        <v>934</v>
      </c>
      <c r="AF294" s="5">
        <v>595</v>
      </c>
      <c r="AG294" s="5" t="s">
        <v>75</v>
      </c>
    </row>
    <row r="295" spans="1:33" ht="12.75">
      <c r="A295" s="1" t="s">
        <v>444</v>
      </c>
      <c r="B295" s="1" t="s">
        <v>56</v>
      </c>
      <c r="D295" s="38" t="s">
        <v>0</v>
      </c>
      <c r="E295" s="30">
        <v>317</v>
      </c>
      <c r="H295" s="4">
        <v>426</v>
      </c>
      <c r="I295" s="22">
        <f t="shared" si="67"/>
        <v>426</v>
      </c>
      <c r="J295" s="4">
        <v>95</v>
      </c>
      <c r="K295" s="4">
        <v>95</v>
      </c>
      <c r="L295" s="5">
        <v>931</v>
      </c>
      <c r="M295" s="4">
        <v>0.34049409237379163</v>
      </c>
      <c r="N295" s="5">
        <v>892</v>
      </c>
      <c r="O295" s="4">
        <f t="shared" si="72"/>
        <v>0.47757847533632286</v>
      </c>
      <c r="P295" s="5">
        <v>3036</v>
      </c>
      <c r="Q295" s="23">
        <f t="shared" si="75"/>
        <v>1.1215220433919357</v>
      </c>
      <c r="S295" s="27">
        <v>0</v>
      </c>
      <c r="T295" s="5">
        <v>87</v>
      </c>
      <c r="U295" s="4">
        <f t="shared" si="73"/>
        <v>3.6436781609195403</v>
      </c>
      <c r="V295" s="5">
        <v>1</v>
      </c>
      <c r="W295" s="4">
        <f t="shared" si="74"/>
        <v>317</v>
      </c>
      <c r="X295" s="27">
        <v>0</v>
      </c>
      <c r="Y295" s="4" t="s">
        <v>50</v>
      </c>
      <c r="Z295" s="27">
        <v>0</v>
      </c>
      <c r="AA295" s="5">
        <v>1961</v>
      </c>
      <c r="AC295" s="5">
        <v>443</v>
      </c>
      <c r="AD295" s="5">
        <v>323</v>
      </c>
      <c r="AE295" s="5">
        <v>483</v>
      </c>
      <c r="AF295" s="5">
        <v>266</v>
      </c>
      <c r="AG295" s="5" t="s">
        <v>66</v>
      </c>
    </row>
    <row r="296" spans="1:33" ht="12.75">
      <c r="A296" s="1" t="s">
        <v>445</v>
      </c>
      <c r="B296" s="1" t="s">
        <v>446</v>
      </c>
      <c r="D296" s="38" t="s">
        <v>608</v>
      </c>
      <c r="E296" s="30">
        <v>177</v>
      </c>
      <c r="F296" s="4">
        <v>190</v>
      </c>
      <c r="H296" s="4">
        <v>195</v>
      </c>
      <c r="I296" s="22">
        <f t="shared" si="67"/>
        <v>195</v>
      </c>
      <c r="J296" s="4">
        <v>60</v>
      </c>
      <c r="K296" s="4">
        <v>72.5</v>
      </c>
      <c r="L296" s="5">
        <v>757</v>
      </c>
      <c r="M296" s="4">
        <v>0.23381770145310435</v>
      </c>
      <c r="N296" s="5">
        <v>814</v>
      </c>
      <c r="O296" s="4">
        <f t="shared" si="72"/>
        <v>0.23955773955773957</v>
      </c>
      <c r="P296" s="5">
        <v>3450</v>
      </c>
      <c r="Q296" s="23">
        <f t="shared" si="75"/>
        <v>0.6777324679800126</v>
      </c>
      <c r="R296" s="5">
        <v>0.876</v>
      </c>
      <c r="S296" s="27">
        <v>3.27</v>
      </c>
      <c r="T296" s="5">
        <v>1039</v>
      </c>
      <c r="U296" s="4">
        <f t="shared" si="73"/>
        <v>0.17035611164581327</v>
      </c>
      <c r="V296" s="5">
        <v>78</v>
      </c>
      <c r="W296" s="4">
        <f t="shared" si="74"/>
        <v>2.269230769230769</v>
      </c>
      <c r="X296" s="27">
        <v>602</v>
      </c>
      <c r="Y296" s="4">
        <f aca="true" t="shared" si="76" ref="Y296:Y318">+I296/X296</f>
        <v>0.3239202657807309</v>
      </c>
      <c r="Z296" s="27">
        <v>184</v>
      </c>
      <c r="AA296" s="5">
        <v>1970</v>
      </c>
      <c r="AB296" s="5">
        <v>4600</v>
      </c>
      <c r="AC296" s="38">
        <v>937</v>
      </c>
      <c r="AD296" s="38">
        <v>339</v>
      </c>
      <c r="AE296" s="5">
        <v>900</v>
      </c>
      <c r="AF296" s="5">
        <v>305</v>
      </c>
      <c r="AG296" s="5" t="s">
        <v>180</v>
      </c>
    </row>
    <row r="297" spans="1:34" ht="12.75">
      <c r="A297" s="1" t="s">
        <v>447</v>
      </c>
      <c r="B297" s="1" t="s">
        <v>44</v>
      </c>
      <c r="C297" s="27" t="s">
        <v>588</v>
      </c>
      <c r="D297" s="38" t="s">
        <v>608</v>
      </c>
      <c r="E297" s="21">
        <v>165</v>
      </c>
      <c r="F297" s="4">
        <v>280</v>
      </c>
      <c r="H297" s="4">
        <v>324</v>
      </c>
      <c r="I297" s="22">
        <f t="shared" si="67"/>
        <v>324</v>
      </c>
      <c r="J297" s="4">
        <v>65</v>
      </c>
      <c r="K297" s="4">
        <v>100</v>
      </c>
      <c r="L297" s="5">
        <v>749</v>
      </c>
      <c r="M297" s="4">
        <v>0.22029372496662217</v>
      </c>
      <c r="N297" s="5">
        <v>670</v>
      </c>
      <c r="O297" s="4">
        <f t="shared" si="72"/>
        <v>0.4835820895522388</v>
      </c>
      <c r="P297" s="5">
        <v>2496</v>
      </c>
      <c r="Q297" s="23">
        <f t="shared" si="75"/>
        <v>0.8825870391290953</v>
      </c>
      <c r="R297" s="5">
        <v>0.281</v>
      </c>
      <c r="S297" s="27">
        <v>1.27</v>
      </c>
      <c r="T297" s="5">
        <v>35</v>
      </c>
      <c r="U297" s="4">
        <f t="shared" si="73"/>
        <v>4.714285714285714</v>
      </c>
      <c r="V297" s="5">
        <v>16</v>
      </c>
      <c r="W297" s="4">
        <f t="shared" si="74"/>
        <v>10.3125</v>
      </c>
      <c r="X297" s="27">
        <v>182</v>
      </c>
      <c r="Y297" s="4">
        <f t="shared" si="76"/>
        <v>1.7802197802197801</v>
      </c>
      <c r="Z297" s="27">
        <v>143</v>
      </c>
      <c r="AA297" s="5">
        <v>1973</v>
      </c>
      <c r="AC297" s="5">
        <v>261</v>
      </c>
      <c r="AD297" s="5">
        <v>125</v>
      </c>
      <c r="AE297" s="5">
        <v>155</v>
      </c>
      <c r="AF297" s="5">
        <v>87</v>
      </c>
      <c r="AG297" s="5" t="s">
        <v>60</v>
      </c>
      <c r="AH297" s="1" t="s">
        <v>448</v>
      </c>
    </row>
    <row r="298" spans="1:33" ht="12.75">
      <c r="A298" s="1" t="s">
        <v>449</v>
      </c>
      <c r="B298" s="1" t="s">
        <v>56</v>
      </c>
      <c r="D298" s="38" t="s">
        <v>0</v>
      </c>
      <c r="E298" s="30">
        <v>614</v>
      </c>
      <c r="H298" s="4">
        <v>799</v>
      </c>
      <c r="I298" s="22">
        <f t="shared" si="67"/>
        <v>799</v>
      </c>
      <c r="K298" s="4">
        <v>70</v>
      </c>
      <c r="L298" s="5">
        <v>802</v>
      </c>
      <c r="M298" s="4">
        <v>0.7655860349127181</v>
      </c>
      <c r="N298" s="5">
        <v>770</v>
      </c>
      <c r="O298" s="4">
        <f t="shared" si="72"/>
        <v>1.0376623376623377</v>
      </c>
      <c r="P298" s="5">
        <v>2967</v>
      </c>
      <c r="Q298" s="23">
        <f t="shared" si="75"/>
        <v>2.5803371584520325</v>
      </c>
      <c r="R298" s="5">
        <v>0.71</v>
      </c>
      <c r="S298" s="5">
        <v>1.11</v>
      </c>
      <c r="T298" s="5">
        <v>370</v>
      </c>
      <c r="U298" s="4">
        <f t="shared" si="73"/>
        <v>1.6594594594594594</v>
      </c>
      <c r="V298" s="5">
        <v>44</v>
      </c>
      <c r="W298" s="4">
        <f t="shared" si="74"/>
        <v>13.954545454545455</v>
      </c>
      <c r="X298" s="5">
        <v>178</v>
      </c>
      <c r="Y298" s="4">
        <f t="shared" si="76"/>
        <v>4.48876404494382</v>
      </c>
      <c r="Z298" s="5">
        <v>161</v>
      </c>
      <c r="AA298" s="5">
        <v>1971</v>
      </c>
      <c r="AB298" s="5">
        <v>1000</v>
      </c>
      <c r="AC298" s="5">
        <v>229</v>
      </c>
      <c r="AD298" s="5">
        <v>99</v>
      </c>
      <c r="AE298" s="5">
        <v>159</v>
      </c>
      <c r="AF298" s="5">
        <v>81</v>
      </c>
      <c r="AG298" s="5" t="s">
        <v>63</v>
      </c>
    </row>
    <row r="299" spans="1:33" ht="12.75">
      <c r="A299" s="1" t="s">
        <v>450</v>
      </c>
      <c r="B299" s="1" t="s">
        <v>65</v>
      </c>
      <c r="D299" s="38" t="s">
        <v>0</v>
      </c>
      <c r="E299" s="30">
        <v>759</v>
      </c>
      <c r="H299" s="4">
        <v>998</v>
      </c>
      <c r="I299" s="22">
        <f t="shared" si="67"/>
        <v>998</v>
      </c>
      <c r="J299" s="4">
        <v>216</v>
      </c>
      <c r="K299" s="4">
        <v>307</v>
      </c>
      <c r="L299" s="5">
        <v>911</v>
      </c>
      <c r="M299" s="4">
        <v>0.8331503841931943</v>
      </c>
      <c r="N299" s="5">
        <v>986</v>
      </c>
      <c r="O299" s="4">
        <f t="shared" si="72"/>
        <v>1.0121703853955375</v>
      </c>
      <c r="P299" s="5">
        <v>4988</v>
      </c>
      <c r="Q299" s="23">
        <f t="shared" si="75"/>
        <v>1.6703095112133004</v>
      </c>
      <c r="S299" s="27">
        <v>2.02</v>
      </c>
      <c r="T299" s="5">
        <v>440</v>
      </c>
      <c r="U299" s="4">
        <f t="shared" si="73"/>
        <v>1.725</v>
      </c>
      <c r="V299" s="5">
        <v>209</v>
      </c>
      <c r="W299" s="4">
        <f t="shared" si="74"/>
        <v>3.6315789473684212</v>
      </c>
      <c r="X299" s="27">
        <v>701</v>
      </c>
      <c r="Y299" s="4">
        <f t="shared" si="76"/>
        <v>1.4236804564907275</v>
      </c>
      <c r="Z299" s="27">
        <v>347</v>
      </c>
      <c r="AA299" s="5">
        <v>1967</v>
      </c>
      <c r="AB299" s="5">
        <v>4000</v>
      </c>
      <c r="AC299" s="5">
        <v>178</v>
      </c>
      <c r="AD299" s="5">
        <v>91</v>
      </c>
      <c r="AE299" s="5">
        <v>185</v>
      </c>
      <c r="AF299" s="5">
        <v>79</v>
      </c>
      <c r="AG299" s="5" t="s">
        <v>63</v>
      </c>
    </row>
    <row r="300" spans="1:33" ht="12.75">
      <c r="A300" s="1" t="s">
        <v>451</v>
      </c>
      <c r="B300" s="1" t="s">
        <v>56</v>
      </c>
      <c r="D300" s="38" t="s">
        <v>0</v>
      </c>
      <c r="E300" s="30">
        <v>435</v>
      </c>
      <c r="H300" s="4">
        <v>495</v>
      </c>
      <c r="I300" s="22">
        <f t="shared" si="67"/>
        <v>495</v>
      </c>
      <c r="K300" s="4">
        <v>50</v>
      </c>
      <c r="L300" s="5">
        <v>420</v>
      </c>
      <c r="M300" s="4">
        <v>1.0357142857142858</v>
      </c>
      <c r="N300" s="5">
        <v>439</v>
      </c>
      <c r="O300" s="4">
        <f t="shared" si="72"/>
        <v>1.1275626423690206</v>
      </c>
      <c r="P300" s="5">
        <v>2468</v>
      </c>
      <c r="Q300" s="23">
        <f t="shared" si="75"/>
        <v>4.19657328085205</v>
      </c>
      <c r="T300" s="5">
        <v>6</v>
      </c>
      <c r="U300" s="4">
        <f t="shared" si="73"/>
        <v>72.5</v>
      </c>
      <c r="V300" s="5">
        <v>6</v>
      </c>
      <c r="W300" s="4">
        <f t="shared" si="74"/>
        <v>72.5</v>
      </c>
      <c r="X300" s="5">
        <v>61</v>
      </c>
      <c r="Y300" s="4">
        <f t="shared" si="76"/>
        <v>8.114754098360656</v>
      </c>
      <c r="AA300" s="5">
        <v>1946</v>
      </c>
      <c r="AC300" s="38">
        <v>19</v>
      </c>
      <c r="AD300" s="38">
        <v>9</v>
      </c>
      <c r="AE300" s="38">
        <v>24</v>
      </c>
      <c r="AF300" s="38">
        <v>9</v>
      </c>
      <c r="AG300" s="5" t="s">
        <v>75</v>
      </c>
    </row>
    <row r="301" spans="1:33" ht="12.75">
      <c r="A301" s="1" t="s">
        <v>452</v>
      </c>
      <c r="B301" s="1" t="s">
        <v>56</v>
      </c>
      <c r="D301" s="38" t="s">
        <v>0</v>
      </c>
      <c r="E301" s="21">
        <v>1234</v>
      </c>
      <c r="H301" s="4">
        <v>1718</v>
      </c>
      <c r="I301" s="22">
        <f t="shared" si="67"/>
        <v>1718</v>
      </c>
      <c r="J301" s="4">
        <v>65</v>
      </c>
      <c r="K301" s="4">
        <v>85</v>
      </c>
      <c r="L301" s="5">
        <v>781</v>
      </c>
      <c r="M301" s="4">
        <v>1.5800256081946222</v>
      </c>
      <c r="N301" s="5">
        <v>1930</v>
      </c>
      <c r="O301" s="4">
        <f t="shared" si="72"/>
        <v>0.8901554404145078</v>
      </c>
      <c r="P301" s="5">
        <v>4320</v>
      </c>
      <c r="Q301" s="23">
        <f t="shared" si="75"/>
        <v>3.6574666856356997</v>
      </c>
      <c r="R301" s="5">
        <v>1.162</v>
      </c>
      <c r="S301" s="27">
        <v>2.85</v>
      </c>
      <c r="T301" s="5">
        <v>922</v>
      </c>
      <c r="U301" s="4">
        <f t="shared" si="73"/>
        <v>1.3383947939262473</v>
      </c>
      <c r="V301" s="5">
        <v>115</v>
      </c>
      <c r="W301" s="4">
        <f t="shared" si="74"/>
        <v>10.730434782608695</v>
      </c>
      <c r="X301" s="36">
        <v>1022</v>
      </c>
      <c r="Y301" s="4">
        <f t="shared" si="76"/>
        <v>1.6810176125244618</v>
      </c>
      <c r="Z301" s="27">
        <v>359</v>
      </c>
      <c r="AA301" s="5">
        <v>1972</v>
      </c>
      <c r="AC301" s="5">
        <v>67</v>
      </c>
      <c r="AD301" s="5">
        <v>34</v>
      </c>
      <c r="AE301" s="5">
        <v>80</v>
      </c>
      <c r="AF301" s="5">
        <v>30</v>
      </c>
      <c r="AG301" s="5" t="s">
        <v>256</v>
      </c>
    </row>
    <row r="302" spans="1:33" ht="11.25" customHeight="1">
      <c r="A302" s="1" t="s">
        <v>453</v>
      </c>
      <c r="B302" s="1" t="s">
        <v>56</v>
      </c>
      <c r="D302" s="38" t="s">
        <v>0</v>
      </c>
      <c r="E302" s="30">
        <v>448</v>
      </c>
      <c r="H302" s="4">
        <v>583</v>
      </c>
      <c r="I302" s="22">
        <f t="shared" si="67"/>
        <v>583</v>
      </c>
      <c r="J302" s="4">
        <v>75</v>
      </c>
      <c r="K302" s="4">
        <v>75</v>
      </c>
      <c r="L302" s="5">
        <v>416</v>
      </c>
      <c r="M302" s="4">
        <v>1.0769230769230769</v>
      </c>
      <c r="N302" s="5">
        <v>392</v>
      </c>
      <c r="O302" s="4">
        <f t="shared" si="72"/>
        <v>1.4872448979591837</v>
      </c>
      <c r="P302" s="5">
        <v>3010</v>
      </c>
      <c r="Q302" s="23">
        <f t="shared" si="75"/>
        <v>3.5778175313059033</v>
      </c>
      <c r="R302" s="5">
        <v>0.263</v>
      </c>
      <c r="S302" s="27">
        <v>1.23</v>
      </c>
      <c r="T302" s="5">
        <v>122</v>
      </c>
      <c r="U302" s="4">
        <f t="shared" si="73"/>
        <v>3.6721311475409837</v>
      </c>
      <c r="V302" s="5">
        <v>10</v>
      </c>
      <c r="W302" s="4">
        <f t="shared" si="74"/>
        <v>44.8</v>
      </c>
      <c r="X302" s="27">
        <v>117</v>
      </c>
      <c r="Y302" s="4">
        <f t="shared" si="76"/>
        <v>4.982905982905983</v>
      </c>
      <c r="Z302" s="27">
        <v>95</v>
      </c>
      <c r="AA302" s="5">
        <v>1978</v>
      </c>
      <c r="AC302" s="5">
        <v>79</v>
      </c>
      <c r="AD302" s="5">
        <v>33</v>
      </c>
      <c r="AE302" s="5">
        <v>45</v>
      </c>
      <c r="AF302" s="5">
        <v>27</v>
      </c>
      <c r="AG302" s="5" t="s">
        <v>70</v>
      </c>
    </row>
    <row r="303" spans="1:33" ht="11.25" customHeight="1">
      <c r="A303" s="1" t="s">
        <v>528</v>
      </c>
      <c r="B303" s="1" t="s">
        <v>44</v>
      </c>
      <c r="C303" s="27" t="s">
        <v>606</v>
      </c>
      <c r="D303" s="38" t="s">
        <v>608</v>
      </c>
      <c r="E303" s="30">
        <v>48</v>
      </c>
      <c r="F303" s="4">
        <v>124</v>
      </c>
      <c r="H303" s="4">
        <v>143</v>
      </c>
      <c r="I303" s="22">
        <f t="shared" si="67"/>
        <v>143</v>
      </c>
      <c r="J303" s="4">
        <v>30</v>
      </c>
      <c r="L303" s="5">
        <v>580</v>
      </c>
      <c r="M303" s="4">
        <f>E303/L303</f>
        <v>0.08275862068965517</v>
      </c>
      <c r="N303" s="5">
        <v>577</v>
      </c>
      <c r="O303" s="4">
        <f>I303/N303</f>
        <v>0.24783362218370883</v>
      </c>
      <c r="Q303" s="23"/>
      <c r="T303" s="5">
        <v>58</v>
      </c>
      <c r="U303" s="4">
        <f t="shared" si="73"/>
        <v>0.8275862068965517</v>
      </c>
      <c r="V303" s="5">
        <v>9</v>
      </c>
      <c r="W303" s="4">
        <f t="shared" si="74"/>
        <v>5.333333333333333</v>
      </c>
      <c r="X303" s="5">
        <v>187</v>
      </c>
      <c r="Y303" s="4">
        <f t="shared" si="76"/>
        <v>0.7647058823529411</v>
      </c>
      <c r="AA303" s="5">
        <v>1991</v>
      </c>
      <c r="AC303" s="5">
        <v>47</v>
      </c>
      <c r="AD303" s="5">
        <v>30</v>
      </c>
      <c r="AE303" s="5">
        <v>33</v>
      </c>
      <c r="AF303" s="5">
        <v>23</v>
      </c>
      <c r="AG303" s="5" t="s">
        <v>53</v>
      </c>
    </row>
    <row r="304" spans="1:34" ht="12.75">
      <c r="A304" s="1" t="s">
        <v>454</v>
      </c>
      <c r="B304" s="1" t="s">
        <v>80</v>
      </c>
      <c r="D304" s="38" t="s">
        <v>0</v>
      </c>
      <c r="E304" s="30">
        <v>210</v>
      </c>
      <c r="F304" s="4">
        <v>380</v>
      </c>
      <c r="G304" s="4">
        <v>380</v>
      </c>
      <c r="H304" s="4">
        <f>G304*1.2</f>
        <v>456</v>
      </c>
      <c r="I304" s="22">
        <f t="shared" si="67"/>
        <v>456</v>
      </c>
      <c r="K304" s="4">
        <v>51</v>
      </c>
      <c r="L304" s="5">
        <v>270</v>
      </c>
      <c r="M304" s="4">
        <v>0.7777777777777778</v>
      </c>
      <c r="N304" s="5">
        <v>393</v>
      </c>
      <c r="O304" s="4">
        <f aca="true" t="shared" si="77" ref="O304:O327">+I304/N304</f>
        <v>1.1603053435114503</v>
      </c>
      <c r="P304" s="5">
        <v>3476</v>
      </c>
      <c r="Q304" s="23">
        <f>(E304/L304)/(P304/10000)</f>
        <v>2.2375655287047693</v>
      </c>
      <c r="T304" s="5">
        <v>16</v>
      </c>
      <c r="U304" s="4">
        <f t="shared" si="73"/>
        <v>13.125</v>
      </c>
      <c r="V304" s="5">
        <v>0</v>
      </c>
      <c r="W304" s="4"/>
      <c r="X304" s="5">
        <v>8</v>
      </c>
      <c r="Y304" s="4">
        <f t="shared" si="76"/>
        <v>57</v>
      </c>
      <c r="AA304" s="5">
        <v>1988</v>
      </c>
      <c r="AC304" s="5">
        <v>41</v>
      </c>
      <c r="AD304" s="5">
        <v>11</v>
      </c>
      <c r="AE304" s="5">
        <v>45</v>
      </c>
      <c r="AF304" s="5">
        <v>9</v>
      </c>
      <c r="AG304" s="5" t="s">
        <v>60</v>
      </c>
      <c r="AH304" s="42" t="s">
        <v>455</v>
      </c>
    </row>
    <row r="305" spans="1:33" ht="12.75">
      <c r="A305" s="1" t="s">
        <v>456</v>
      </c>
      <c r="B305" s="1" t="s">
        <v>457</v>
      </c>
      <c r="D305" s="38" t="s">
        <v>0</v>
      </c>
      <c r="E305" s="30">
        <v>136</v>
      </c>
      <c r="H305" s="4">
        <v>200</v>
      </c>
      <c r="I305" s="22">
        <f t="shared" si="67"/>
        <v>200</v>
      </c>
      <c r="J305" s="4">
        <v>56</v>
      </c>
      <c r="K305" s="4">
        <v>60</v>
      </c>
      <c r="L305" s="5">
        <v>430</v>
      </c>
      <c r="M305" s="4">
        <v>0.31627906976744186</v>
      </c>
      <c r="N305" s="5">
        <v>157</v>
      </c>
      <c r="O305" s="4">
        <f t="shared" si="77"/>
        <v>1.2738853503184713</v>
      </c>
      <c r="Q305" s="23"/>
      <c r="R305" s="5">
        <v>0.122</v>
      </c>
      <c r="S305" s="27">
        <v>0.31</v>
      </c>
      <c r="T305" s="5">
        <v>61</v>
      </c>
      <c r="U305" s="4">
        <f t="shared" si="73"/>
        <v>2.2295081967213113</v>
      </c>
      <c r="V305" s="5">
        <v>5</v>
      </c>
      <c r="W305" s="4">
        <f>+E305/V305</f>
        <v>27.2</v>
      </c>
      <c r="X305" s="27">
        <v>21</v>
      </c>
      <c r="Y305" s="4">
        <f t="shared" si="76"/>
        <v>9.523809523809524</v>
      </c>
      <c r="Z305" s="27">
        <v>68</v>
      </c>
      <c r="AA305" s="5">
        <v>1970</v>
      </c>
      <c r="AB305" s="5">
        <v>1500</v>
      </c>
      <c r="AC305" s="5">
        <v>400</v>
      </c>
      <c r="AD305" s="5">
        <v>296</v>
      </c>
      <c r="AE305" s="5">
        <v>370</v>
      </c>
      <c r="AF305" s="5">
        <v>249</v>
      </c>
      <c r="AG305" s="5" t="s">
        <v>60</v>
      </c>
    </row>
    <row r="306" spans="1:34" ht="12.75">
      <c r="A306" s="1" t="s">
        <v>458</v>
      </c>
      <c r="B306" s="1" t="s">
        <v>44</v>
      </c>
      <c r="C306" s="27" t="s">
        <v>44</v>
      </c>
      <c r="D306" s="38" t="s">
        <v>0</v>
      </c>
      <c r="E306" s="30">
        <v>199</v>
      </c>
      <c r="F306" s="4">
        <v>501</v>
      </c>
      <c r="H306" s="4">
        <v>580</v>
      </c>
      <c r="I306" s="22">
        <f t="shared" si="67"/>
        <v>580</v>
      </c>
      <c r="K306" s="4">
        <v>81</v>
      </c>
      <c r="L306" s="5">
        <v>370</v>
      </c>
      <c r="M306" s="4">
        <v>0.5378378378378378</v>
      </c>
      <c r="N306" s="5">
        <v>656</v>
      </c>
      <c r="O306" s="4">
        <f t="shared" si="77"/>
        <v>0.8841463414634146</v>
      </c>
      <c r="Q306" s="23"/>
      <c r="T306" s="5">
        <v>9</v>
      </c>
      <c r="U306" s="4">
        <f t="shared" si="73"/>
        <v>22.11111111111111</v>
      </c>
      <c r="V306" s="5">
        <v>6</v>
      </c>
      <c r="W306" s="4">
        <f>+E306/V306</f>
        <v>33.166666666666664</v>
      </c>
      <c r="X306" s="5">
        <v>90</v>
      </c>
      <c r="Y306" s="4">
        <f t="shared" si="76"/>
        <v>6.444444444444445</v>
      </c>
      <c r="AA306" s="5">
        <v>1997</v>
      </c>
      <c r="AC306" s="5">
        <v>24</v>
      </c>
      <c r="AD306" s="5">
        <v>24</v>
      </c>
      <c r="AE306" s="5">
        <v>18</v>
      </c>
      <c r="AF306" s="5">
        <v>14</v>
      </c>
      <c r="AG306" s="5" t="s">
        <v>45</v>
      </c>
      <c r="AH306" s="1" t="s">
        <v>46</v>
      </c>
    </row>
    <row r="307" spans="1:33" ht="12.75">
      <c r="A307" s="1" t="s">
        <v>459</v>
      </c>
      <c r="B307" s="1" t="s">
        <v>62</v>
      </c>
      <c r="D307" s="38" t="s">
        <v>0</v>
      </c>
      <c r="E307" s="30">
        <v>249</v>
      </c>
      <c r="H307" s="4">
        <v>311</v>
      </c>
      <c r="I307" s="22">
        <f t="shared" si="67"/>
        <v>311</v>
      </c>
      <c r="J307" s="4">
        <v>249</v>
      </c>
      <c r="L307" s="5">
        <v>393</v>
      </c>
      <c r="M307" s="4">
        <v>0.6335877862595419</v>
      </c>
      <c r="N307" s="5">
        <v>477</v>
      </c>
      <c r="O307" s="4">
        <f t="shared" si="77"/>
        <v>0.6519916142557652</v>
      </c>
      <c r="P307" s="5">
        <v>3285</v>
      </c>
      <c r="Q307" s="23">
        <f>(E307/L307)/(P307/10000)</f>
        <v>1.9287299429514213</v>
      </c>
      <c r="T307" s="5">
        <v>1</v>
      </c>
      <c r="U307" s="4">
        <f t="shared" si="73"/>
        <v>249</v>
      </c>
      <c r="V307" s="5">
        <v>0</v>
      </c>
      <c r="W307" s="4" t="s">
        <v>6</v>
      </c>
      <c r="X307" s="5">
        <v>75</v>
      </c>
      <c r="Y307" s="4">
        <f t="shared" si="76"/>
        <v>4.1466666666666665</v>
      </c>
      <c r="AA307" s="5">
        <v>1996</v>
      </c>
      <c r="AC307" s="5">
        <v>17</v>
      </c>
      <c r="AD307" s="5">
        <v>17</v>
      </c>
      <c r="AE307" s="5">
        <v>9</v>
      </c>
      <c r="AF307" s="5">
        <v>8</v>
      </c>
      <c r="AG307" s="5" t="s">
        <v>170</v>
      </c>
    </row>
    <row r="308" spans="1:33" ht="12.75">
      <c r="A308" s="1" t="s">
        <v>460</v>
      </c>
      <c r="B308" s="1" t="s">
        <v>56</v>
      </c>
      <c r="D308" s="38" t="s">
        <v>0</v>
      </c>
      <c r="E308" s="30">
        <v>315</v>
      </c>
      <c r="H308" s="4">
        <v>439</v>
      </c>
      <c r="I308" s="22">
        <f aca="true" t="shared" si="78" ref="I308:I327">MAX(F308:H308)</f>
        <v>439</v>
      </c>
      <c r="J308" s="4">
        <v>315</v>
      </c>
      <c r="K308" s="4">
        <v>95</v>
      </c>
      <c r="L308" s="5">
        <v>858</v>
      </c>
      <c r="M308" s="4">
        <v>0.36713286713286714</v>
      </c>
      <c r="N308" s="5">
        <v>993</v>
      </c>
      <c r="O308" s="4">
        <f t="shared" si="77"/>
        <v>0.4420946626384693</v>
      </c>
      <c r="P308" s="5">
        <v>2730</v>
      </c>
      <c r="Q308" s="23">
        <f>(E308/L308)/(P308/10000)</f>
        <v>1.3448090371167294</v>
      </c>
      <c r="T308" s="5">
        <v>7</v>
      </c>
      <c r="U308" s="4">
        <f t="shared" si="73"/>
        <v>45</v>
      </c>
      <c r="V308" s="5">
        <v>7</v>
      </c>
      <c r="W308" s="4">
        <f>+E308/V308</f>
        <v>45</v>
      </c>
      <c r="X308" s="5">
        <v>18</v>
      </c>
      <c r="Y308" s="4">
        <f t="shared" si="76"/>
        <v>24.38888888888889</v>
      </c>
      <c r="AA308" s="5">
        <v>1998</v>
      </c>
      <c r="AC308" s="38">
        <v>72</v>
      </c>
      <c r="AD308" s="38">
        <v>72</v>
      </c>
      <c r="AE308" s="38">
        <v>28</v>
      </c>
      <c r="AF308" s="38">
        <v>28</v>
      </c>
      <c r="AG308" s="5" t="s">
        <v>235</v>
      </c>
    </row>
    <row r="309" spans="1:34" ht="12.75">
      <c r="A309" s="1" t="s">
        <v>461</v>
      </c>
      <c r="B309" s="1" t="s">
        <v>44</v>
      </c>
      <c r="C309" s="27" t="s">
        <v>588</v>
      </c>
      <c r="D309" s="38" t="s">
        <v>608</v>
      </c>
      <c r="E309" s="30">
        <v>180</v>
      </c>
      <c r="F309" s="4">
        <v>285</v>
      </c>
      <c r="H309" s="4">
        <v>330</v>
      </c>
      <c r="I309" s="22">
        <f t="shared" si="78"/>
        <v>330</v>
      </c>
      <c r="J309" s="4">
        <v>54</v>
      </c>
      <c r="K309" s="4">
        <v>71</v>
      </c>
      <c r="L309" s="5">
        <v>761</v>
      </c>
      <c r="M309" s="4">
        <v>0.23653088042049936</v>
      </c>
      <c r="N309" s="5">
        <v>919</v>
      </c>
      <c r="O309" s="4">
        <f t="shared" si="77"/>
        <v>0.3590859630032644</v>
      </c>
      <c r="P309" s="5">
        <v>3626</v>
      </c>
      <c r="Q309" s="23">
        <f>(E309/L309)/(P309/10000)</f>
        <v>0.6523190303929933</v>
      </c>
      <c r="R309" s="5">
        <v>1.328</v>
      </c>
      <c r="S309" s="27">
        <v>3.62</v>
      </c>
      <c r="T309" s="5">
        <v>2411</v>
      </c>
      <c r="U309" s="4">
        <f t="shared" si="73"/>
        <v>0.07465781833264205</v>
      </c>
      <c r="V309" s="5">
        <v>77</v>
      </c>
      <c r="W309" s="4">
        <f>+E309/V309</f>
        <v>2.3376623376623376</v>
      </c>
      <c r="X309" s="27">
        <v>688</v>
      </c>
      <c r="Y309" s="4">
        <f t="shared" si="76"/>
        <v>0.4796511627906977</v>
      </c>
      <c r="Z309" s="27">
        <v>190</v>
      </c>
      <c r="AA309" s="5">
        <v>1933</v>
      </c>
      <c r="AB309" s="5">
        <v>2946</v>
      </c>
      <c r="AC309" s="5">
        <v>454</v>
      </c>
      <c r="AD309" s="5">
        <v>325</v>
      </c>
      <c r="AE309" s="5">
        <v>464</v>
      </c>
      <c r="AF309" s="5">
        <v>285</v>
      </c>
      <c r="AG309" s="5" t="s">
        <v>75</v>
      </c>
      <c r="AH309" s="1" t="s">
        <v>597</v>
      </c>
    </row>
    <row r="310" spans="1:33" ht="12.75">
      <c r="A310" s="1" t="s">
        <v>462</v>
      </c>
      <c r="B310" s="1" t="s">
        <v>77</v>
      </c>
      <c r="D310" s="38" t="s">
        <v>608</v>
      </c>
      <c r="E310" s="30">
        <v>190</v>
      </c>
      <c r="F310" s="4">
        <v>283</v>
      </c>
      <c r="H310" s="4">
        <v>315</v>
      </c>
      <c r="I310" s="22">
        <f t="shared" si="78"/>
        <v>315</v>
      </c>
      <c r="J310" s="4">
        <v>48</v>
      </c>
      <c r="K310" s="4">
        <v>53</v>
      </c>
      <c r="L310" s="5">
        <v>733</v>
      </c>
      <c r="M310" s="4">
        <v>0.2592087312414734</v>
      </c>
      <c r="N310" s="5">
        <v>1092</v>
      </c>
      <c r="O310" s="4">
        <f t="shared" si="77"/>
        <v>0.28846153846153844</v>
      </c>
      <c r="P310" s="5">
        <v>5600</v>
      </c>
      <c r="Q310" s="23">
        <f>(E310/L310)/(P310/10000)</f>
        <v>0.46287273435977394</v>
      </c>
      <c r="R310" s="5">
        <v>1.101</v>
      </c>
      <c r="S310" s="27">
        <v>2.63</v>
      </c>
      <c r="T310" s="5">
        <v>2331</v>
      </c>
      <c r="U310" s="4">
        <f t="shared" si="73"/>
        <v>0.08151008151008152</v>
      </c>
      <c r="V310" s="5">
        <v>174</v>
      </c>
      <c r="W310" s="4">
        <f>+E310/V310</f>
        <v>1.0919540229885059</v>
      </c>
      <c r="X310" s="27">
        <v>830</v>
      </c>
      <c r="Y310" s="4">
        <f t="shared" si="76"/>
        <v>0.3795180722891566</v>
      </c>
      <c r="Z310" s="27">
        <v>316</v>
      </c>
      <c r="AA310" s="5">
        <v>1919</v>
      </c>
      <c r="AB310" s="5">
        <v>3800</v>
      </c>
      <c r="AC310" s="5">
        <v>787</v>
      </c>
      <c r="AD310" s="5">
        <v>523</v>
      </c>
      <c r="AE310" s="5">
        <v>642</v>
      </c>
      <c r="AF310" s="5">
        <v>430</v>
      </c>
      <c r="AG310" s="5" t="s">
        <v>75</v>
      </c>
    </row>
    <row r="311" spans="1:33" ht="12.75">
      <c r="A311" s="28" t="s">
        <v>463</v>
      </c>
      <c r="B311" s="29" t="s">
        <v>80</v>
      </c>
      <c r="D311" s="38" t="s">
        <v>0</v>
      </c>
      <c r="E311" s="30"/>
      <c r="F311" s="4">
        <v>295</v>
      </c>
      <c r="G311" s="4">
        <v>295</v>
      </c>
      <c r="H311" s="4">
        <v>354</v>
      </c>
      <c r="I311" s="22">
        <f t="shared" si="78"/>
        <v>354</v>
      </c>
      <c r="K311" s="4">
        <v>50</v>
      </c>
      <c r="N311" s="5">
        <v>370</v>
      </c>
      <c r="O311" s="4">
        <f t="shared" si="77"/>
        <v>0.9567567567567568</v>
      </c>
      <c r="Q311" s="23"/>
      <c r="S311" s="32"/>
      <c r="U311" s="4"/>
      <c r="W311" s="4"/>
      <c r="X311" s="27">
        <v>1</v>
      </c>
      <c r="Y311" s="4">
        <f t="shared" si="76"/>
        <v>354</v>
      </c>
      <c r="Z311" s="32"/>
      <c r="AA311" s="5">
        <v>2003</v>
      </c>
      <c r="AC311" s="38"/>
      <c r="AD311" s="38"/>
      <c r="AE311" s="5">
        <v>1</v>
      </c>
      <c r="AF311" s="5">
        <v>1</v>
      </c>
      <c r="AG311" s="5" t="s">
        <v>340</v>
      </c>
    </row>
    <row r="312" spans="1:34" ht="12.75">
      <c r="A312" s="1" t="s">
        <v>464</v>
      </c>
      <c r="B312" s="1" t="s">
        <v>80</v>
      </c>
      <c r="D312" s="38" t="s">
        <v>0</v>
      </c>
      <c r="E312" s="30">
        <v>231</v>
      </c>
      <c r="F312" s="4">
        <v>385</v>
      </c>
      <c r="G312" s="4">
        <v>385</v>
      </c>
      <c r="H312" s="4">
        <f>G312*1.2</f>
        <v>462</v>
      </c>
      <c r="I312" s="22">
        <f t="shared" si="78"/>
        <v>462</v>
      </c>
      <c r="J312" s="4">
        <v>80</v>
      </c>
      <c r="K312" s="4">
        <v>92</v>
      </c>
      <c r="L312" s="5">
        <v>363</v>
      </c>
      <c r="M312" s="4">
        <v>0.6363636363636364</v>
      </c>
      <c r="N312" s="5">
        <v>605</v>
      </c>
      <c r="O312" s="4">
        <f t="shared" si="77"/>
        <v>0.7636363636363637</v>
      </c>
      <c r="P312" s="5">
        <v>2967</v>
      </c>
      <c r="Q312" s="23">
        <f>(E312/L312)/(P312/10000)</f>
        <v>2.144804975947544</v>
      </c>
      <c r="S312" s="27"/>
      <c r="T312" s="5">
        <v>2</v>
      </c>
      <c r="U312" s="4">
        <f>+E312/T312</f>
        <v>115.5</v>
      </c>
      <c r="V312" s="5">
        <v>6</v>
      </c>
      <c r="W312" s="4">
        <f>+E312/V312</f>
        <v>38.5</v>
      </c>
      <c r="X312" s="27">
        <v>87</v>
      </c>
      <c r="Y312" s="4">
        <f t="shared" si="76"/>
        <v>5.310344827586207</v>
      </c>
      <c r="Z312" s="27"/>
      <c r="AA312" s="5">
        <v>1997</v>
      </c>
      <c r="AC312" s="5">
        <v>8</v>
      </c>
      <c r="AD312" s="5">
        <v>8</v>
      </c>
      <c r="AE312" s="38">
        <v>0</v>
      </c>
      <c r="AF312" s="38">
        <v>0</v>
      </c>
      <c r="AG312" s="5" t="s">
        <v>66</v>
      </c>
      <c r="AH312" s="1" t="s">
        <v>465</v>
      </c>
    </row>
    <row r="313" spans="1:33" ht="12.75">
      <c r="A313" s="29" t="s">
        <v>466</v>
      </c>
      <c r="B313" s="29" t="s">
        <v>56</v>
      </c>
      <c r="D313" s="38" t="s">
        <v>0</v>
      </c>
      <c r="E313" s="30"/>
      <c r="H313" s="4">
        <v>368</v>
      </c>
      <c r="I313" s="22">
        <f t="shared" si="78"/>
        <v>368</v>
      </c>
      <c r="K313" s="4">
        <v>99</v>
      </c>
      <c r="N313" s="5">
        <v>326</v>
      </c>
      <c r="O313" s="4">
        <f t="shared" si="77"/>
        <v>1.1288343558282208</v>
      </c>
      <c r="Q313" s="23"/>
      <c r="S313" s="35"/>
      <c r="U313" s="4"/>
      <c r="W313" s="4"/>
      <c r="X313" s="27">
        <v>10</v>
      </c>
      <c r="Y313" s="4">
        <f t="shared" si="76"/>
        <v>36.8</v>
      </c>
      <c r="Z313" s="35"/>
      <c r="AA313" s="5">
        <v>1965</v>
      </c>
      <c r="AC313" s="38"/>
      <c r="AD313" s="38"/>
      <c r="AE313" s="5">
        <v>204</v>
      </c>
      <c r="AF313" s="5">
        <v>105</v>
      </c>
      <c r="AG313" s="5" t="s">
        <v>66</v>
      </c>
    </row>
    <row r="314" spans="1:33" ht="12.75">
      <c r="A314" s="1" t="s">
        <v>467</v>
      </c>
      <c r="B314" s="1" t="s">
        <v>430</v>
      </c>
      <c r="D314" s="38" t="s">
        <v>608</v>
      </c>
      <c r="E314" s="30">
        <v>175</v>
      </c>
      <c r="F314" s="4">
        <v>199</v>
      </c>
      <c r="G314" s="4">
        <v>210</v>
      </c>
      <c r="H314" s="4">
        <v>221</v>
      </c>
      <c r="I314" s="22">
        <f t="shared" si="78"/>
        <v>221</v>
      </c>
      <c r="J314" s="4">
        <v>45</v>
      </c>
      <c r="K314" s="4">
        <v>47</v>
      </c>
      <c r="L314" s="5">
        <v>1235</v>
      </c>
      <c r="M314" s="4">
        <v>0.1417004048582996</v>
      </c>
      <c r="N314" s="5">
        <v>1396</v>
      </c>
      <c r="O314" s="4">
        <f t="shared" si="77"/>
        <v>0.15830945558739254</v>
      </c>
      <c r="P314" s="5">
        <v>2604</v>
      </c>
      <c r="Q314" s="23">
        <f>(E314/L314)/(P314/10000)</f>
        <v>0.5441643811762658</v>
      </c>
      <c r="R314" s="5">
        <v>1.014</v>
      </c>
      <c r="S314" s="5">
        <v>3.07</v>
      </c>
      <c r="T314" s="5">
        <v>547</v>
      </c>
      <c r="U314" s="4">
        <f>+E314/T314</f>
        <v>0.31992687385740404</v>
      </c>
      <c r="V314" s="5">
        <v>73</v>
      </c>
      <c r="W314" s="4">
        <f>+E314/V314</f>
        <v>2.3972602739726026</v>
      </c>
      <c r="X314" s="27">
        <v>577</v>
      </c>
      <c r="Y314" s="4">
        <f t="shared" si="76"/>
        <v>0.3830155979202773</v>
      </c>
      <c r="Z314" s="5">
        <v>188</v>
      </c>
      <c r="AA314" s="5">
        <v>1988</v>
      </c>
      <c r="AC314" s="5">
        <v>105</v>
      </c>
      <c r="AD314" s="5">
        <v>95</v>
      </c>
      <c r="AE314" s="5">
        <v>135</v>
      </c>
      <c r="AF314" s="5">
        <v>100</v>
      </c>
      <c r="AG314" s="5" t="s">
        <v>66</v>
      </c>
    </row>
    <row r="315" spans="1:34" ht="12.75">
      <c r="A315" s="1" t="s">
        <v>468</v>
      </c>
      <c r="B315" s="1" t="s">
        <v>44</v>
      </c>
      <c r="C315" s="27" t="s">
        <v>588</v>
      </c>
      <c r="D315" s="38" t="s">
        <v>608</v>
      </c>
      <c r="E315" s="30">
        <v>130</v>
      </c>
      <c r="F315" s="4">
        <v>190</v>
      </c>
      <c r="H315" s="4">
        <v>222</v>
      </c>
      <c r="I315" s="22">
        <f t="shared" si="78"/>
        <v>222</v>
      </c>
      <c r="J315" s="4">
        <v>130</v>
      </c>
      <c r="L315" s="5">
        <v>585</v>
      </c>
      <c r="M315" s="4">
        <v>0.2222222222222222</v>
      </c>
      <c r="N315" s="5">
        <v>613</v>
      </c>
      <c r="O315" s="4">
        <f t="shared" si="77"/>
        <v>0.3621533442088091</v>
      </c>
      <c r="P315" s="5">
        <v>3312</v>
      </c>
      <c r="Q315" s="23">
        <f>(E315/L315)/(P315/10000)</f>
        <v>0.6709608158883521</v>
      </c>
      <c r="R315" s="5">
        <v>0.418</v>
      </c>
      <c r="S315" s="27">
        <v>0.03</v>
      </c>
      <c r="T315" s="5">
        <v>189</v>
      </c>
      <c r="U315" s="4">
        <f>+E315/T315</f>
        <v>0.6878306878306878</v>
      </c>
      <c r="V315" s="5">
        <v>23</v>
      </c>
      <c r="W315" s="4">
        <f>+E315/V315</f>
        <v>5.6521739130434785</v>
      </c>
      <c r="X315" s="27">
        <v>4</v>
      </c>
      <c r="Y315" s="4">
        <f t="shared" si="76"/>
        <v>55.5</v>
      </c>
      <c r="Z315" s="27">
        <v>141</v>
      </c>
      <c r="AA315" s="5">
        <v>1945</v>
      </c>
      <c r="AB315" s="5">
        <v>1500</v>
      </c>
      <c r="AC315" s="5">
        <v>209</v>
      </c>
      <c r="AD315" s="5">
        <v>120</v>
      </c>
      <c r="AE315" s="5">
        <v>175</v>
      </c>
      <c r="AF315" s="5">
        <v>111</v>
      </c>
      <c r="AG315" s="5" t="s">
        <v>94</v>
      </c>
      <c r="AH315" s="1" t="s">
        <v>46</v>
      </c>
    </row>
    <row r="316" spans="1:34" ht="12.75">
      <c r="A316" s="1" t="s">
        <v>469</v>
      </c>
      <c r="B316" s="1" t="s">
        <v>80</v>
      </c>
      <c r="D316" s="38" t="s">
        <v>0</v>
      </c>
      <c r="E316" s="30">
        <v>448</v>
      </c>
      <c r="F316" s="4">
        <v>594</v>
      </c>
      <c r="G316" s="4">
        <v>594</v>
      </c>
      <c r="H316" s="4">
        <f>G316*1.2</f>
        <v>712.8</v>
      </c>
      <c r="I316" s="22">
        <f t="shared" si="78"/>
        <v>712.8</v>
      </c>
      <c r="K316" s="4">
        <v>70</v>
      </c>
      <c r="L316" s="5">
        <v>792</v>
      </c>
      <c r="M316" s="4">
        <v>0.5656565656565656</v>
      </c>
      <c r="N316" s="5">
        <v>664</v>
      </c>
      <c r="O316" s="4">
        <f t="shared" si="77"/>
        <v>1.0734939759036144</v>
      </c>
      <c r="P316" s="5">
        <v>1820</v>
      </c>
      <c r="Q316" s="23">
        <f>(E316/L316)/(P316/10000)</f>
        <v>3.108003108003108</v>
      </c>
      <c r="R316" s="5">
        <v>0.381</v>
      </c>
      <c r="S316" s="27">
        <v>0.64</v>
      </c>
      <c r="T316" s="5">
        <v>126</v>
      </c>
      <c r="U316" s="4">
        <f>+E316/T316</f>
        <v>3.5555555555555554</v>
      </c>
      <c r="V316" s="5">
        <v>37</v>
      </c>
      <c r="W316" s="4">
        <f>+E316/V316</f>
        <v>12.108108108108109</v>
      </c>
      <c r="X316" s="27">
        <v>159</v>
      </c>
      <c r="Y316" s="4">
        <f t="shared" si="76"/>
        <v>4.483018867924528</v>
      </c>
      <c r="Z316" s="27">
        <v>247</v>
      </c>
      <c r="AA316" s="5">
        <v>1990</v>
      </c>
      <c r="AB316" s="5">
        <v>350</v>
      </c>
      <c r="AC316" s="5">
        <v>71</v>
      </c>
      <c r="AD316" s="5">
        <v>58</v>
      </c>
      <c r="AE316" s="5">
        <v>82</v>
      </c>
      <c r="AF316" s="5">
        <v>62</v>
      </c>
      <c r="AG316" s="5" t="s">
        <v>180</v>
      </c>
      <c r="AH316" s="1" t="s">
        <v>470</v>
      </c>
    </row>
    <row r="317" spans="1:34" ht="12.75">
      <c r="A317" s="1" t="s">
        <v>471</v>
      </c>
      <c r="B317" s="1" t="s">
        <v>44</v>
      </c>
      <c r="C317" s="27" t="s">
        <v>44</v>
      </c>
      <c r="D317" s="38" t="s">
        <v>0</v>
      </c>
      <c r="E317" s="30">
        <v>313</v>
      </c>
      <c r="F317" s="4">
        <v>578</v>
      </c>
      <c r="H317" s="4">
        <v>669</v>
      </c>
      <c r="I317" s="22">
        <f t="shared" si="78"/>
        <v>669</v>
      </c>
      <c r="J317" s="4">
        <v>50</v>
      </c>
      <c r="K317" s="4">
        <v>64</v>
      </c>
      <c r="L317" s="5">
        <v>775</v>
      </c>
      <c r="M317" s="4">
        <v>0.4038709677419355</v>
      </c>
      <c r="N317" s="5">
        <v>912</v>
      </c>
      <c r="O317" s="4">
        <f t="shared" si="77"/>
        <v>0.7335526315789473</v>
      </c>
      <c r="Q317" s="23"/>
      <c r="T317" s="5">
        <v>36</v>
      </c>
      <c r="U317" s="4">
        <f>+E317/T317</f>
        <v>8.694444444444445</v>
      </c>
      <c r="V317" s="5">
        <v>20</v>
      </c>
      <c r="W317" s="4">
        <f>+E317/V317</f>
        <v>15.65</v>
      </c>
      <c r="X317" s="27">
        <v>155</v>
      </c>
      <c r="Y317" s="4">
        <f t="shared" si="76"/>
        <v>4.316129032258065</v>
      </c>
      <c r="AA317" s="5">
        <v>1992</v>
      </c>
      <c r="AC317" s="5">
        <v>32</v>
      </c>
      <c r="AD317" s="5">
        <v>32</v>
      </c>
      <c r="AE317" s="5">
        <v>49</v>
      </c>
      <c r="AF317" s="5">
        <v>39</v>
      </c>
      <c r="AG317" s="5" t="s">
        <v>244</v>
      </c>
      <c r="AH317" s="1" t="s">
        <v>46</v>
      </c>
    </row>
    <row r="318" spans="1:33" ht="12.75">
      <c r="A318" s="28" t="s">
        <v>472</v>
      </c>
      <c r="B318" s="29" t="s">
        <v>65</v>
      </c>
      <c r="D318" s="38" t="s">
        <v>0</v>
      </c>
      <c r="E318" s="30"/>
      <c r="H318" s="4">
        <v>465</v>
      </c>
      <c r="I318" s="22">
        <f t="shared" si="78"/>
        <v>465</v>
      </c>
      <c r="K318" s="4">
        <v>116</v>
      </c>
      <c r="N318" s="5">
        <v>710</v>
      </c>
      <c r="O318" s="4">
        <f t="shared" si="77"/>
        <v>0.6549295774647887</v>
      </c>
      <c r="Q318" s="23"/>
      <c r="S318" s="27">
        <v>1.93</v>
      </c>
      <c r="U318" s="4"/>
      <c r="W318" s="4"/>
      <c r="X318" s="27">
        <v>220</v>
      </c>
      <c r="Y318" s="4">
        <f t="shared" si="76"/>
        <v>2.1136363636363638</v>
      </c>
      <c r="Z318" s="27">
        <v>114</v>
      </c>
      <c r="AA318" s="5">
        <v>1994</v>
      </c>
      <c r="AE318" s="5">
        <v>32</v>
      </c>
      <c r="AF318" s="5">
        <v>27</v>
      </c>
      <c r="AG318" s="5" t="s">
        <v>75</v>
      </c>
    </row>
    <row r="319" spans="1:33" ht="12.75">
      <c r="A319" s="28" t="s">
        <v>473</v>
      </c>
      <c r="B319" s="29" t="s">
        <v>65</v>
      </c>
      <c r="D319" s="38" t="s">
        <v>0</v>
      </c>
      <c r="E319" s="30"/>
      <c r="H319" s="4">
        <v>272</v>
      </c>
      <c r="I319" s="22">
        <f t="shared" si="78"/>
        <v>272</v>
      </c>
      <c r="K319" s="4">
        <v>73</v>
      </c>
      <c r="N319" s="5">
        <v>283</v>
      </c>
      <c r="O319" s="4">
        <f t="shared" si="77"/>
        <v>0.9611307420494699</v>
      </c>
      <c r="Q319" s="23"/>
      <c r="S319" s="32"/>
      <c r="U319" s="4"/>
      <c r="W319" s="4"/>
      <c r="X319" s="27">
        <v>0</v>
      </c>
      <c r="Y319" s="4" t="s">
        <v>50</v>
      </c>
      <c r="Z319" s="32"/>
      <c r="AA319" s="5">
        <v>2003</v>
      </c>
      <c r="AE319" s="5">
        <v>1</v>
      </c>
      <c r="AF319" s="5">
        <v>1</v>
      </c>
      <c r="AG319" s="5" t="s">
        <v>110</v>
      </c>
    </row>
    <row r="320" spans="1:33" ht="12.75">
      <c r="A320" s="24" t="s">
        <v>474</v>
      </c>
      <c r="B320" s="24" t="s">
        <v>475</v>
      </c>
      <c r="D320" s="38" t="s">
        <v>608</v>
      </c>
      <c r="F320" s="4" t="s">
        <v>49</v>
      </c>
      <c r="I320" s="22">
        <f t="shared" si="78"/>
        <v>0</v>
      </c>
      <c r="K320" s="4" t="s">
        <v>49</v>
      </c>
      <c r="N320" s="5">
        <v>479</v>
      </c>
      <c r="O320" s="4">
        <f t="shared" si="77"/>
        <v>0</v>
      </c>
      <c r="S320" s="26"/>
      <c r="X320" s="27">
        <v>0</v>
      </c>
      <c r="Y320" s="4" t="s">
        <v>50</v>
      </c>
      <c r="Z320" s="26"/>
      <c r="AA320" s="5">
        <v>2002</v>
      </c>
      <c r="AE320" s="5">
        <v>1</v>
      </c>
      <c r="AF320" s="5">
        <v>1</v>
      </c>
      <c r="AG320" s="5" t="s">
        <v>60</v>
      </c>
    </row>
    <row r="321" spans="1:33" ht="12.75">
      <c r="A321" s="1" t="s">
        <v>476</v>
      </c>
      <c r="B321" s="1" t="s">
        <v>65</v>
      </c>
      <c r="D321" s="38" t="s">
        <v>0</v>
      </c>
      <c r="E321" s="30">
        <v>394</v>
      </c>
      <c r="H321" s="4">
        <v>558</v>
      </c>
      <c r="I321" s="22">
        <f t="shared" si="78"/>
        <v>558</v>
      </c>
      <c r="J321" s="4">
        <v>94</v>
      </c>
      <c r="K321" s="4">
        <v>131</v>
      </c>
      <c r="L321" s="5">
        <v>539</v>
      </c>
      <c r="M321" s="4">
        <v>0.7309833024118738</v>
      </c>
      <c r="N321" s="5">
        <v>603</v>
      </c>
      <c r="O321" s="4">
        <f t="shared" si="77"/>
        <v>0.9253731343283582</v>
      </c>
      <c r="Q321" s="23"/>
      <c r="T321" s="5">
        <v>38</v>
      </c>
      <c r="U321" s="4">
        <f aca="true" t="shared" si="79" ref="U321:U327">+E321/T321</f>
        <v>10.368421052631579</v>
      </c>
      <c r="V321" s="5">
        <v>7</v>
      </c>
      <c r="W321" s="4">
        <f>+E321/V321</f>
        <v>56.285714285714285</v>
      </c>
      <c r="X321" s="27">
        <v>48</v>
      </c>
      <c r="Y321" s="4">
        <f>+I321/X321</f>
        <v>11.625</v>
      </c>
      <c r="AA321" s="5">
        <v>1989</v>
      </c>
      <c r="AC321" s="5">
        <v>46</v>
      </c>
      <c r="AD321" s="5">
        <v>40</v>
      </c>
      <c r="AE321" s="5">
        <v>57</v>
      </c>
      <c r="AF321" s="5">
        <v>43</v>
      </c>
      <c r="AG321" s="5" t="s">
        <v>75</v>
      </c>
    </row>
    <row r="322" spans="1:33" ht="12.75">
      <c r="A322" s="1" t="s">
        <v>477</v>
      </c>
      <c r="B322" s="1" t="s">
        <v>151</v>
      </c>
      <c r="D322" s="38" t="s">
        <v>0</v>
      </c>
      <c r="E322" s="30">
        <v>242</v>
      </c>
      <c r="H322" s="4">
        <v>311</v>
      </c>
      <c r="I322" s="22">
        <f t="shared" si="78"/>
        <v>311</v>
      </c>
      <c r="J322" s="4">
        <v>55</v>
      </c>
      <c r="K322" s="4">
        <v>55</v>
      </c>
      <c r="L322" s="5">
        <v>665</v>
      </c>
      <c r="M322" s="4">
        <v>0.36390977443609024</v>
      </c>
      <c r="N322" s="5">
        <v>560</v>
      </c>
      <c r="O322" s="4">
        <f t="shared" si="77"/>
        <v>0.5553571428571429</v>
      </c>
      <c r="P322" s="5">
        <v>2688</v>
      </c>
      <c r="Q322" s="23">
        <f>(E322/L322)/(P322/10000)</f>
        <v>1.3538310060866454</v>
      </c>
      <c r="S322" s="27">
        <v>0</v>
      </c>
      <c r="T322" s="5">
        <v>27</v>
      </c>
      <c r="U322" s="4">
        <f t="shared" si="79"/>
        <v>8.962962962962964</v>
      </c>
      <c r="V322" s="5">
        <v>5</v>
      </c>
      <c r="W322" s="4">
        <f>+E322/V322</f>
        <v>48.4</v>
      </c>
      <c r="X322" s="27">
        <v>5</v>
      </c>
      <c r="Y322" s="4">
        <f>+I322/X322</f>
        <v>62.2</v>
      </c>
      <c r="Z322" s="27">
        <v>0</v>
      </c>
      <c r="AA322" s="5">
        <v>1968</v>
      </c>
      <c r="AB322" s="5">
        <v>2000</v>
      </c>
      <c r="AC322" s="5">
        <v>268</v>
      </c>
      <c r="AD322" s="5">
        <v>202</v>
      </c>
      <c r="AE322" s="5">
        <v>290</v>
      </c>
      <c r="AF322" s="5">
        <v>173</v>
      </c>
      <c r="AG322" s="5" t="s">
        <v>60</v>
      </c>
    </row>
    <row r="323" spans="1:34" ht="12.75" customHeight="1">
      <c r="A323" s="1" t="s">
        <v>478</v>
      </c>
      <c r="B323" s="1" t="s">
        <v>65</v>
      </c>
      <c r="D323" s="38" t="s">
        <v>0</v>
      </c>
      <c r="E323" s="30">
        <v>172</v>
      </c>
      <c r="H323" s="4">
        <v>230</v>
      </c>
      <c r="I323" s="22">
        <f t="shared" si="78"/>
        <v>230</v>
      </c>
      <c r="J323" s="4">
        <v>60</v>
      </c>
      <c r="K323" s="4">
        <v>45</v>
      </c>
      <c r="L323" s="5">
        <v>578</v>
      </c>
      <c r="M323" s="4">
        <v>0.2975778546712803</v>
      </c>
      <c r="N323" s="5">
        <v>567</v>
      </c>
      <c r="O323" s="4">
        <f t="shared" si="77"/>
        <v>0.4056437389770723</v>
      </c>
      <c r="P323" s="5">
        <v>2720</v>
      </c>
      <c r="Q323" s="23">
        <f>(E323/L323)/(P323/10000)</f>
        <v>1.0940362304091187</v>
      </c>
      <c r="S323" s="27">
        <v>0.88</v>
      </c>
      <c r="T323" s="5">
        <v>66</v>
      </c>
      <c r="U323" s="4">
        <f t="shared" si="79"/>
        <v>2.606060606060606</v>
      </c>
      <c r="V323" s="5">
        <v>24</v>
      </c>
      <c r="W323" s="4">
        <f>+E323/V323</f>
        <v>7.166666666666667</v>
      </c>
      <c r="X323" s="27">
        <v>61</v>
      </c>
      <c r="Y323" s="4">
        <f>+I323/X323</f>
        <v>3.7704918032786887</v>
      </c>
      <c r="Z323" s="27">
        <v>69</v>
      </c>
      <c r="AA323" s="5">
        <v>1943</v>
      </c>
      <c r="AB323" s="5">
        <v>1250</v>
      </c>
      <c r="AC323" s="5">
        <v>323</v>
      </c>
      <c r="AD323" s="5">
        <v>203</v>
      </c>
      <c r="AE323" s="5">
        <v>316</v>
      </c>
      <c r="AF323" s="5">
        <v>186</v>
      </c>
      <c r="AG323" s="5" t="s">
        <v>75</v>
      </c>
      <c r="AH323" s="42" t="s">
        <v>479</v>
      </c>
    </row>
    <row r="324" spans="1:34" ht="12.75">
      <c r="A324" s="1" t="s">
        <v>480</v>
      </c>
      <c r="B324" s="1" t="s">
        <v>44</v>
      </c>
      <c r="C324" s="27" t="s">
        <v>606</v>
      </c>
      <c r="D324" s="38" t="s">
        <v>0</v>
      </c>
      <c r="E324" s="30">
        <v>150</v>
      </c>
      <c r="F324" s="4">
        <v>188</v>
      </c>
      <c r="H324" s="4">
        <v>218</v>
      </c>
      <c r="I324" s="22">
        <f t="shared" si="78"/>
        <v>218</v>
      </c>
      <c r="J324" s="4">
        <v>61</v>
      </c>
      <c r="K324" s="4">
        <v>71</v>
      </c>
      <c r="L324" s="5">
        <v>215</v>
      </c>
      <c r="M324" s="4">
        <v>0.6976744186046512</v>
      </c>
      <c r="N324" s="5">
        <v>273</v>
      </c>
      <c r="O324" s="4">
        <f t="shared" si="77"/>
        <v>0.7985347985347986</v>
      </c>
      <c r="Q324" s="23"/>
      <c r="T324" s="5">
        <v>1</v>
      </c>
      <c r="U324" s="4">
        <f t="shared" si="79"/>
        <v>150</v>
      </c>
      <c r="V324" s="5">
        <v>0</v>
      </c>
      <c r="X324" s="27">
        <v>0</v>
      </c>
      <c r="Y324" s="4" t="s">
        <v>50</v>
      </c>
      <c r="AA324" s="5">
        <v>1988</v>
      </c>
      <c r="AC324" s="5">
        <v>3</v>
      </c>
      <c r="AD324" s="5">
        <v>2</v>
      </c>
      <c r="AE324" s="5">
        <v>6</v>
      </c>
      <c r="AF324" s="5">
        <v>3</v>
      </c>
      <c r="AG324" s="5" t="s">
        <v>63</v>
      </c>
      <c r="AH324" s="1" t="s">
        <v>46</v>
      </c>
    </row>
    <row r="325" spans="1:34" ht="12.75">
      <c r="A325" s="1" t="s">
        <v>481</v>
      </c>
      <c r="B325" s="1" t="s">
        <v>62</v>
      </c>
      <c r="D325" s="38" t="s">
        <v>0</v>
      </c>
      <c r="E325" s="30">
        <v>99</v>
      </c>
      <c r="G325" s="4">
        <v>153</v>
      </c>
      <c r="I325" s="22">
        <f t="shared" si="78"/>
        <v>153</v>
      </c>
      <c r="J325" s="4">
        <v>99</v>
      </c>
      <c r="L325" s="5">
        <v>758</v>
      </c>
      <c r="M325" s="4">
        <v>0.13060686015831136</v>
      </c>
      <c r="N325" s="5">
        <v>69</v>
      </c>
      <c r="O325" s="4">
        <f t="shared" si="77"/>
        <v>2.217391304347826</v>
      </c>
      <c r="P325" s="5">
        <v>2499</v>
      </c>
      <c r="Q325" s="23">
        <f>(E325/L325)/(P325/10000)</f>
        <v>0.5226364952313379</v>
      </c>
      <c r="R325" s="5">
        <v>0.329</v>
      </c>
      <c r="T325" s="5">
        <v>150</v>
      </c>
      <c r="U325" s="4">
        <f t="shared" si="79"/>
        <v>0.66</v>
      </c>
      <c r="V325" s="5">
        <v>24</v>
      </c>
      <c r="W325" s="4">
        <f>+E325/V325</f>
        <v>4.125</v>
      </c>
      <c r="X325" s="27">
        <v>1</v>
      </c>
      <c r="Y325" s="4">
        <f>+I325/X325</f>
        <v>153</v>
      </c>
      <c r="AA325" s="5">
        <v>1865</v>
      </c>
      <c r="AB325" s="5">
        <v>1800</v>
      </c>
      <c r="AC325" s="5">
        <v>109</v>
      </c>
      <c r="AD325" s="5">
        <v>77</v>
      </c>
      <c r="AE325" s="5">
        <v>123</v>
      </c>
      <c r="AF325" s="5">
        <v>55</v>
      </c>
      <c r="AG325" s="5" t="s">
        <v>75</v>
      </c>
      <c r="AH325" s="1" t="s">
        <v>227</v>
      </c>
    </row>
    <row r="326" spans="1:34" ht="12.75">
      <c r="A326" s="1" t="s">
        <v>482</v>
      </c>
      <c r="B326" s="1" t="s">
        <v>44</v>
      </c>
      <c r="C326" s="27" t="s">
        <v>588</v>
      </c>
      <c r="D326" s="38" t="s">
        <v>608</v>
      </c>
      <c r="E326" s="21">
        <v>590</v>
      </c>
      <c r="F326" s="4">
        <v>922</v>
      </c>
      <c r="H326" s="4">
        <v>1068</v>
      </c>
      <c r="I326" s="22">
        <f t="shared" si="78"/>
        <v>1068</v>
      </c>
      <c r="J326" s="4">
        <v>590</v>
      </c>
      <c r="K326" s="4">
        <v>105</v>
      </c>
      <c r="L326" s="5">
        <v>1260</v>
      </c>
      <c r="M326" s="4">
        <v>0.46825396825396826</v>
      </c>
      <c r="N326" s="5">
        <v>1356</v>
      </c>
      <c r="O326" s="4">
        <f t="shared" si="77"/>
        <v>0.7876106194690266</v>
      </c>
      <c r="P326" s="5">
        <v>4628</v>
      </c>
      <c r="Q326" s="51">
        <f>(E326/L326)/(P326/10000)</f>
        <v>1.0117847196498881</v>
      </c>
      <c r="S326" s="27">
        <v>2.52</v>
      </c>
      <c r="T326" s="5">
        <v>574</v>
      </c>
      <c r="U326" s="4">
        <f t="shared" si="79"/>
        <v>1.0278745644599303</v>
      </c>
      <c r="V326" s="5">
        <v>250</v>
      </c>
      <c r="W326" s="4">
        <f>+E326/V326</f>
        <v>2.36</v>
      </c>
      <c r="X326" s="36">
        <v>1031</v>
      </c>
      <c r="Y326" s="4">
        <f>+I326/X326</f>
        <v>1.0358874878758486</v>
      </c>
      <c r="Z326" s="27">
        <v>409</v>
      </c>
      <c r="AA326" s="5">
        <v>1981</v>
      </c>
      <c r="AC326" s="5">
        <v>126</v>
      </c>
      <c r="AD326" s="5">
        <v>98</v>
      </c>
      <c r="AE326" s="5">
        <v>155</v>
      </c>
      <c r="AF326" s="5">
        <v>101</v>
      </c>
      <c r="AG326" s="5" t="s">
        <v>224</v>
      </c>
      <c r="AH326" s="1" t="s">
        <v>483</v>
      </c>
    </row>
    <row r="327" spans="1:33" ht="12.75">
      <c r="A327" s="1" t="s">
        <v>484</v>
      </c>
      <c r="B327" s="1" t="s">
        <v>65</v>
      </c>
      <c r="D327" s="38" t="s">
        <v>0</v>
      </c>
      <c r="E327" s="30">
        <v>140</v>
      </c>
      <c r="H327" s="4">
        <v>200</v>
      </c>
      <c r="I327" s="22">
        <f t="shared" si="78"/>
        <v>200</v>
      </c>
      <c r="J327" s="4">
        <v>48</v>
      </c>
      <c r="K327" s="4">
        <v>120</v>
      </c>
      <c r="L327" s="5">
        <v>271</v>
      </c>
      <c r="M327" s="4">
        <v>0.5166051660516605</v>
      </c>
      <c r="N327" s="5">
        <v>76</v>
      </c>
      <c r="O327" s="4">
        <f t="shared" si="77"/>
        <v>2.6315789473684212</v>
      </c>
      <c r="Q327" s="23"/>
      <c r="T327" s="5">
        <v>5</v>
      </c>
      <c r="U327" s="4">
        <f t="shared" si="79"/>
        <v>28</v>
      </c>
      <c r="V327" s="5">
        <v>2</v>
      </c>
      <c r="W327" s="4">
        <f>+E327/V327</f>
        <v>70</v>
      </c>
      <c r="X327" s="27">
        <v>93</v>
      </c>
      <c r="Y327" s="4">
        <f>+I327/X327</f>
        <v>2.150537634408602</v>
      </c>
      <c r="AA327" s="5">
        <v>1994</v>
      </c>
      <c r="AC327" s="5">
        <v>3</v>
      </c>
      <c r="AD327" s="5">
        <v>2</v>
      </c>
      <c r="AE327" s="5">
        <v>1</v>
      </c>
      <c r="AF327" s="5">
        <v>0</v>
      </c>
      <c r="AG327" s="5" t="s">
        <v>224</v>
      </c>
    </row>
    <row r="328" spans="1:34" ht="12.75">
      <c r="A328" s="1" t="s">
        <v>612</v>
      </c>
      <c r="B328" s="29"/>
      <c r="J328" s="4">
        <v>72</v>
      </c>
      <c r="K328" s="4">
        <v>77</v>
      </c>
      <c r="O328" s="4"/>
      <c r="S328" s="35"/>
      <c r="X328" s="31"/>
      <c r="Z328" s="35"/>
      <c r="AC328" s="5">
        <f>SUM(AC326:AC327)</f>
        <v>129</v>
      </c>
      <c r="AD328" s="5">
        <f>SUM(AD326:AD327)</f>
        <v>100</v>
      </c>
      <c r="AE328" s="5">
        <f>SUM(AE326:AE327)</f>
        <v>156</v>
      </c>
      <c r="AF328" s="5">
        <f>SUM(AF326:AF327)</f>
        <v>101</v>
      </c>
      <c r="AH328" s="1" t="s">
        <v>537</v>
      </c>
    </row>
    <row r="329" spans="1:34" ht="12.75">
      <c r="A329" s="1" t="s">
        <v>487</v>
      </c>
      <c r="B329" s="1" t="s">
        <v>44</v>
      </c>
      <c r="C329" s="27" t="s">
        <v>588</v>
      </c>
      <c r="D329" s="38" t="s">
        <v>608</v>
      </c>
      <c r="E329" s="30">
        <v>296</v>
      </c>
      <c r="F329" s="4">
        <v>340</v>
      </c>
      <c r="H329" s="4">
        <v>390</v>
      </c>
      <c r="I329" s="22">
        <f aca="true" t="shared" si="80" ref="I329:I340">MAX(F329:H329)</f>
        <v>390</v>
      </c>
      <c r="J329" s="4">
        <v>72</v>
      </c>
      <c r="K329" s="4">
        <v>74</v>
      </c>
      <c r="L329" s="5">
        <v>688</v>
      </c>
      <c r="M329" s="4">
        <v>0.43023255813953487</v>
      </c>
      <c r="N329" s="5">
        <v>683</v>
      </c>
      <c r="O329" s="4">
        <f>+I329/N329</f>
        <v>0.5710102489019033</v>
      </c>
      <c r="P329" s="5">
        <v>2666</v>
      </c>
      <c r="Q329" s="23">
        <f>(E329/L329)/(P329/10000)</f>
        <v>1.6137755369074827</v>
      </c>
      <c r="R329" s="5">
        <v>0.379</v>
      </c>
      <c r="S329" s="27">
        <v>1.07</v>
      </c>
      <c r="T329" s="5">
        <v>339</v>
      </c>
      <c r="U329" s="4">
        <f>+E329/T329</f>
        <v>0.8731563421828908</v>
      </c>
      <c r="V329" s="5">
        <v>25</v>
      </c>
      <c r="W329" s="4">
        <f>+E329/V329</f>
        <v>11.84</v>
      </c>
      <c r="X329" s="27">
        <v>186</v>
      </c>
      <c r="Y329" s="4">
        <f>+I329/X329</f>
        <v>2.096774193548387</v>
      </c>
      <c r="Z329" s="27">
        <v>174</v>
      </c>
      <c r="AA329" s="5">
        <v>1898</v>
      </c>
      <c r="AB329" s="5">
        <v>1150</v>
      </c>
      <c r="AC329" s="5">
        <v>227</v>
      </c>
      <c r="AD329" s="5">
        <v>98</v>
      </c>
      <c r="AE329" s="5">
        <v>150</v>
      </c>
      <c r="AF329" s="5">
        <v>89</v>
      </c>
      <c r="AG329" s="5" t="s">
        <v>75</v>
      </c>
      <c r="AH329" s="1" t="s">
        <v>598</v>
      </c>
    </row>
    <row r="330" spans="1:34" ht="12.75">
      <c r="A330" s="1" t="s">
        <v>491</v>
      </c>
      <c r="B330" s="1" t="s">
        <v>44</v>
      </c>
      <c r="C330" s="27" t="s">
        <v>588</v>
      </c>
      <c r="D330" s="38" t="s">
        <v>608</v>
      </c>
      <c r="E330" s="30">
        <v>203</v>
      </c>
      <c r="F330" s="4">
        <v>268</v>
      </c>
      <c r="H330" s="4">
        <v>310</v>
      </c>
      <c r="I330" s="22">
        <f t="shared" si="80"/>
        <v>310</v>
      </c>
      <c r="J330" s="4">
        <v>35</v>
      </c>
      <c r="K330" s="4">
        <v>62</v>
      </c>
      <c r="L330" s="5">
        <v>596</v>
      </c>
      <c r="M330" s="4">
        <v>0.34060402684563756</v>
      </c>
      <c r="N330" s="5">
        <v>649</v>
      </c>
      <c r="O330" s="4">
        <f>+I330/N330</f>
        <v>0.4776579352850539</v>
      </c>
      <c r="P330" s="5">
        <v>3036</v>
      </c>
      <c r="Q330" s="23">
        <f>(E330/L330)/(P330/10000)</f>
        <v>1.1218841463953808</v>
      </c>
      <c r="R330" s="5">
        <v>0.373</v>
      </c>
      <c r="S330" s="27">
        <v>0.8</v>
      </c>
      <c r="T330" s="5">
        <v>151</v>
      </c>
      <c r="U330" s="4">
        <f>+E330/T330</f>
        <v>1.3443708609271523</v>
      </c>
      <c r="V330" s="5">
        <v>25</v>
      </c>
      <c r="W330" s="4">
        <f>+E330/V330</f>
        <v>8.12</v>
      </c>
      <c r="X330" s="27">
        <v>124</v>
      </c>
      <c r="Y330" s="4">
        <f>+I330/X330</f>
        <v>2.5</v>
      </c>
      <c r="Z330" s="27">
        <v>155</v>
      </c>
      <c r="AA330" s="5">
        <v>1953</v>
      </c>
      <c r="AB330" s="5">
        <v>1200</v>
      </c>
      <c r="AC330" s="5">
        <v>145</v>
      </c>
      <c r="AD330" s="5">
        <v>89</v>
      </c>
      <c r="AE330" s="5">
        <v>156</v>
      </c>
      <c r="AF330" s="5">
        <v>81</v>
      </c>
      <c r="AG330" s="5" t="s">
        <v>75</v>
      </c>
      <c r="AH330" s="1" t="s">
        <v>46</v>
      </c>
    </row>
    <row r="331" spans="1:33" ht="12.75">
      <c r="A331" s="29" t="s">
        <v>492</v>
      </c>
      <c r="B331" s="1" t="s">
        <v>246</v>
      </c>
      <c r="D331" s="38" t="s">
        <v>0</v>
      </c>
      <c r="E331" s="30"/>
      <c r="H331" s="4">
        <v>70</v>
      </c>
      <c r="I331" s="22">
        <f t="shared" si="80"/>
        <v>70</v>
      </c>
      <c r="N331" s="5">
        <v>218</v>
      </c>
      <c r="O331" s="4">
        <f>+I331/N331</f>
        <v>0.3211009174311927</v>
      </c>
      <c r="Q331" s="23"/>
      <c r="S331" s="35"/>
      <c r="U331" s="4"/>
      <c r="W331" s="4"/>
      <c r="X331" s="27">
        <v>0</v>
      </c>
      <c r="Y331" s="4" t="s">
        <v>50</v>
      </c>
      <c r="Z331" s="35"/>
      <c r="AA331" s="5">
        <v>1956</v>
      </c>
      <c r="AE331" s="5">
        <v>40</v>
      </c>
      <c r="AF331" s="5">
        <v>23</v>
      </c>
      <c r="AG331" s="5" t="s">
        <v>75</v>
      </c>
    </row>
    <row r="332" spans="1:33" ht="12.75">
      <c r="A332" s="1" t="s">
        <v>493</v>
      </c>
      <c r="B332" s="1" t="s">
        <v>80</v>
      </c>
      <c r="D332" s="38" t="s">
        <v>0</v>
      </c>
      <c r="E332" s="30">
        <v>576</v>
      </c>
      <c r="F332" s="4">
        <v>875</v>
      </c>
      <c r="G332" s="4">
        <v>875</v>
      </c>
      <c r="H332" s="4">
        <f>G332*1.2</f>
        <v>1050</v>
      </c>
      <c r="I332" s="22">
        <f t="shared" si="80"/>
        <v>1050</v>
      </c>
      <c r="J332" s="4">
        <v>576</v>
      </c>
      <c r="K332" s="4">
        <v>275</v>
      </c>
      <c r="L332" s="5">
        <v>678</v>
      </c>
      <c r="M332" s="4">
        <v>0.8495575221238938</v>
      </c>
      <c r="N332" s="5">
        <v>770</v>
      </c>
      <c r="O332" s="4">
        <f>+I332/N332</f>
        <v>1.3636363636363635</v>
      </c>
      <c r="Q332" s="23"/>
      <c r="R332" s="5">
        <v>0.438</v>
      </c>
      <c r="S332" s="27">
        <v>0.79</v>
      </c>
      <c r="T332" s="5">
        <v>178</v>
      </c>
      <c r="U332" s="4">
        <f>+E332/T332</f>
        <v>3.235955056179775</v>
      </c>
      <c r="V332" s="5">
        <v>32</v>
      </c>
      <c r="W332" s="4">
        <f>+E332/V332</f>
        <v>18</v>
      </c>
      <c r="X332" s="27">
        <v>190</v>
      </c>
      <c r="Y332" s="4">
        <f>+I332/X332</f>
        <v>5.526315789473684</v>
      </c>
      <c r="Z332" s="27">
        <v>239</v>
      </c>
      <c r="AA332" s="5">
        <v>1988</v>
      </c>
      <c r="AC332" s="5">
        <v>18</v>
      </c>
      <c r="AD332" s="5">
        <v>17</v>
      </c>
      <c r="AE332" s="5">
        <v>28</v>
      </c>
      <c r="AF332" s="5">
        <v>16</v>
      </c>
      <c r="AG332" s="5" t="s">
        <v>256</v>
      </c>
    </row>
    <row r="333" spans="1:33" ht="12.75">
      <c r="A333" s="1" t="s">
        <v>494</v>
      </c>
      <c r="B333" s="1" t="s">
        <v>62</v>
      </c>
      <c r="D333" s="38" t="s">
        <v>0</v>
      </c>
      <c r="E333" s="30">
        <v>474</v>
      </c>
      <c r="H333" s="4">
        <v>687</v>
      </c>
      <c r="I333" s="22">
        <f t="shared" si="80"/>
        <v>687</v>
      </c>
      <c r="J333" s="4">
        <v>474</v>
      </c>
      <c r="L333" s="5">
        <v>674</v>
      </c>
      <c r="M333" s="4">
        <v>0.7032640949554896</v>
      </c>
      <c r="N333" s="5">
        <v>583</v>
      </c>
      <c r="O333" s="4">
        <f>+I333/N333</f>
        <v>1.1783876500857633</v>
      </c>
      <c r="P333" s="5">
        <v>2990</v>
      </c>
      <c r="Q333" s="23">
        <f>(E333/L333)/(P333/10000)</f>
        <v>2.352053829282574</v>
      </c>
      <c r="R333" s="5">
        <v>0.394</v>
      </c>
      <c r="S333" s="27">
        <v>1.3</v>
      </c>
      <c r="T333" s="5">
        <v>239</v>
      </c>
      <c r="U333" s="4">
        <f>+E333/T333</f>
        <v>1.9832635983263598</v>
      </c>
      <c r="V333" s="5">
        <v>28</v>
      </c>
      <c r="W333" s="4">
        <f>+E333/V333</f>
        <v>16.928571428571427</v>
      </c>
      <c r="X333" s="27">
        <v>272</v>
      </c>
      <c r="Y333" s="4">
        <f>+I333/X333</f>
        <v>2.525735294117647</v>
      </c>
      <c r="Z333" s="27">
        <v>209</v>
      </c>
      <c r="AA333" s="5">
        <v>1984</v>
      </c>
      <c r="AB333" s="5" t="s">
        <v>6</v>
      </c>
      <c r="AC333" s="5">
        <v>41</v>
      </c>
      <c r="AD333" s="5">
        <v>37</v>
      </c>
      <c r="AE333" s="5">
        <v>51</v>
      </c>
      <c r="AF333" s="5">
        <v>35</v>
      </c>
      <c r="AG333" s="5" t="s">
        <v>94</v>
      </c>
    </row>
    <row r="334" spans="1:34" ht="12.75">
      <c r="A334" s="1" t="s">
        <v>495</v>
      </c>
      <c r="B334" s="1" t="s">
        <v>496</v>
      </c>
      <c r="D334" s="38" t="s">
        <v>608</v>
      </c>
      <c r="E334" s="21">
        <v>20</v>
      </c>
      <c r="G334" s="4">
        <v>16</v>
      </c>
      <c r="I334" s="22">
        <f t="shared" si="80"/>
        <v>16</v>
      </c>
      <c r="J334" s="4">
        <v>20</v>
      </c>
      <c r="K334" s="4">
        <v>16</v>
      </c>
      <c r="L334" s="5">
        <v>309</v>
      </c>
      <c r="M334" s="4">
        <v>0.06472491909385113</v>
      </c>
      <c r="O334" s="4"/>
      <c r="P334" s="5">
        <v>1782</v>
      </c>
      <c r="Q334" s="23">
        <f>(E334/L334)/(P334/10000)</f>
        <v>0.36321503419669543</v>
      </c>
      <c r="R334" s="5">
        <v>0.039</v>
      </c>
      <c r="T334" s="5">
        <v>22</v>
      </c>
      <c r="U334" s="4">
        <f>+E334/T334</f>
        <v>0.9090909090909091</v>
      </c>
      <c r="V334" s="5">
        <v>2</v>
      </c>
      <c r="W334" s="4">
        <f>+E334/V334</f>
        <v>10</v>
      </c>
      <c r="X334" s="5">
        <v>0</v>
      </c>
      <c r="Y334" s="4" t="s">
        <v>50</v>
      </c>
      <c r="AA334" s="5">
        <v>1986</v>
      </c>
      <c r="AC334" s="38">
        <v>128</v>
      </c>
      <c r="AD334" s="38">
        <v>59</v>
      </c>
      <c r="AE334" s="5">
        <v>4</v>
      </c>
      <c r="AF334" s="5">
        <v>2</v>
      </c>
      <c r="AG334" s="5" t="s">
        <v>83</v>
      </c>
      <c r="AH334" s="1" t="s">
        <v>497</v>
      </c>
    </row>
    <row r="335" spans="1:34" ht="12.75">
      <c r="A335" s="1" t="s">
        <v>498</v>
      </c>
      <c r="B335" s="1" t="s">
        <v>499</v>
      </c>
      <c r="D335" s="38" t="s">
        <v>608</v>
      </c>
      <c r="E335" s="30">
        <v>97</v>
      </c>
      <c r="G335" s="4">
        <v>105</v>
      </c>
      <c r="I335" s="22">
        <f t="shared" si="80"/>
        <v>105</v>
      </c>
      <c r="J335" s="4">
        <v>50</v>
      </c>
      <c r="K335" s="4">
        <v>60</v>
      </c>
      <c r="L335" s="5">
        <v>1032</v>
      </c>
      <c r="M335" s="4">
        <v>0.0939922480620155</v>
      </c>
      <c r="N335" s="5">
        <v>1031</v>
      </c>
      <c r="O335" s="4">
        <f aca="true" t="shared" si="81" ref="O335:O340">+I335/N335</f>
        <v>0.10184287099903007</v>
      </c>
      <c r="P335" s="5">
        <v>3680</v>
      </c>
      <c r="Q335" s="23">
        <f>(E335/L335)/(P335/10000)</f>
        <v>0.2554137175598247</v>
      </c>
      <c r="R335" s="5">
        <v>0.303</v>
      </c>
      <c r="S335" s="27">
        <v>0.8</v>
      </c>
      <c r="T335" s="5">
        <v>646</v>
      </c>
      <c r="U335" s="4">
        <f>+E335/T335</f>
        <v>0.15015479876160992</v>
      </c>
      <c r="V335" s="5">
        <v>50</v>
      </c>
      <c r="W335" s="4">
        <f>+E335/V335</f>
        <v>1.94</v>
      </c>
      <c r="X335" s="27">
        <v>227</v>
      </c>
      <c r="Y335" s="4">
        <f aca="true" t="shared" si="82" ref="Y335:Y340">+I335/X335</f>
        <v>0.46255506607929514</v>
      </c>
      <c r="Z335" s="27">
        <v>284</v>
      </c>
      <c r="AA335" s="5">
        <v>1932</v>
      </c>
      <c r="AB335" s="5">
        <v>4000</v>
      </c>
      <c r="AC335" s="5">
        <v>720</v>
      </c>
      <c r="AD335" s="5">
        <v>524</v>
      </c>
      <c r="AE335" s="5">
        <v>722</v>
      </c>
      <c r="AF335" s="5">
        <v>478</v>
      </c>
      <c r="AG335" s="5" t="s">
        <v>75</v>
      </c>
      <c r="AH335" s="1" t="s">
        <v>500</v>
      </c>
    </row>
    <row r="336" spans="1:33" ht="12.75">
      <c r="A336" s="1" t="s">
        <v>501</v>
      </c>
      <c r="B336" s="1" t="s">
        <v>62</v>
      </c>
      <c r="D336" s="38" t="s">
        <v>0</v>
      </c>
      <c r="E336" s="21">
        <v>140</v>
      </c>
      <c r="H336" s="4">
        <v>235</v>
      </c>
      <c r="I336" s="22">
        <f t="shared" si="80"/>
        <v>235</v>
      </c>
      <c r="J336" s="4">
        <v>55</v>
      </c>
      <c r="L336" s="5">
        <v>299</v>
      </c>
      <c r="M336" s="4">
        <v>0.4682274247491639</v>
      </c>
      <c r="N336" s="5">
        <v>317</v>
      </c>
      <c r="O336" s="4">
        <f t="shared" si="81"/>
        <v>0.7413249211356467</v>
      </c>
      <c r="P336" s="5">
        <v>3102</v>
      </c>
      <c r="Q336" s="23">
        <f>(E336/L336)/(P336/10000)</f>
        <v>1.5094372171152932</v>
      </c>
      <c r="T336" s="5">
        <v>0</v>
      </c>
      <c r="U336" s="34"/>
      <c r="V336" s="5">
        <v>0</v>
      </c>
      <c r="W336" s="5" t="s">
        <v>6</v>
      </c>
      <c r="X336" s="5">
        <v>22</v>
      </c>
      <c r="Y336" s="4">
        <f t="shared" si="82"/>
        <v>10.681818181818182</v>
      </c>
      <c r="AA336" s="5">
        <v>1999</v>
      </c>
      <c r="AE336" s="5">
        <v>2</v>
      </c>
      <c r="AF336" s="5">
        <v>2</v>
      </c>
      <c r="AG336" s="5" t="s">
        <v>75</v>
      </c>
    </row>
    <row r="337" spans="1:33" ht="12.75">
      <c r="A337" s="29" t="s">
        <v>502</v>
      </c>
      <c r="B337" s="29" t="s">
        <v>56</v>
      </c>
      <c r="D337" s="38" t="s">
        <v>0</v>
      </c>
      <c r="E337" s="21"/>
      <c r="H337" s="4">
        <v>450</v>
      </c>
      <c r="I337" s="22">
        <f t="shared" si="80"/>
        <v>450</v>
      </c>
      <c r="K337" s="4">
        <v>52</v>
      </c>
      <c r="N337" s="5">
        <v>478</v>
      </c>
      <c r="O337" s="4">
        <f t="shared" si="81"/>
        <v>0.9414225941422594</v>
      </c>
      <c r="Q337" s="23"/>
      <c r="S337" s="35"/>
      <c r="U337" s="34"/>
      <c r="X337" s="5">
        <v>90</v>
      </c>
      <c r="Y337" s="4">
        <f t="shared" si="82"/>
        <v>5</v>
      </c>
      <c r="Z337" s="35"/>
      <c r="AA337" s="5">
        <v>1989</v>
      </c>
      <c r="AE337" s="5">
        <v>15</v>
      </c>
      <c r="AF337" s="5">
        <v>8</v>
      </c>
      <c r="AG337" s="5" t="s">
        <v>60</v>
      </c>
    </row>
    <row r="338" spans="1:33" ht="12.75">
      <c r="A338" s="1" t="s">
        <v>503</v>
      </c>
      <c r="B338" s="39" t="s">
        <v>504</v>
      </c>
      <c r="D338" s="38" t="s">
        <v>608</v>
      </c>
      <c r="E338" s="21">
        <v>135</v>
      </c>
      <c r="F338" s="4">
        <v>140</v>
      </c>
      <c r="I338" s="22">
        <f t="shared" si="80"/>
        <v>140</v>
      </c>
      <c r="J338" s="4">
        <v>40</v>
      </c>
      <c r="K338" s="4">
        <v>35</v>
      </c>
      <c r="L338" s="5">
        <v>254</v>
      </c>
      <c r="M338" s="4">
        <v>0.531496062992126</v>
      </c>
      <c r="N338" s="5">
        <v>450</v>
      </c>
      <c r="O338" s="4">
        <f t="shared" si="81"/>
        <v>0.3111111111111111</v>
      </c>
      <c r="R338" s="4" t="s">
        <v>6</v>
      </c>
      <c r="T338" s="5">
        <v>0</v>
      </c>
      <c r="U338" s="4" t="s">
        <v>6</v>
      </c>
      <c r="V338" s="5">
        <v>0</v>
      </c>
      <c r="W338" s="4" t="s">
        <v>6</v>
      </c>
      <c r="X338" s="5">
        <v>58</v>
      </c>
      <c r="Y338" s="4">
        <f t="shared" si="82"/>
        <v>2.413793103448276</v>
      </c>
      <c r="AA338" s="5">
        <v>1996</v>
      </c>
      <c r="AC338" s="5">
        <v>0</v>
      </c>
      <c r="AD338" s="5">
        <v>0</v>
      </c>
      <c r="AE338" s="5">
        <v>0</v>
      </c>
      <c r="AF338" s="5">
        <v>0</v>
      </c>
      <c r="AG338" s="5" t="s">
        <v>235</v>
      </c>
    </row>
    <row r="339" spans="1:33" ht="12.75">
      <c r="A339" s="1" t="s">
        <v>505</v>
      </c>
      <c r="B339" s="1" t="s">
        <v>80</v>
      </c>
      <c r="D339" s="38" t="s">
        <v>0</v>
      </c>
      <c r="E339" s="30">
        <v>595</v>
      </c>
      <c r="F339" s="4">
        <v>793</v>
      </c>
      <c r="G339" s="4">
        <v>793</v>
      </c>
      <c r="H339" s="4">
        <f>G339*1.2</f>
        <v>951.5999999999999</v>
      </c>
      <c r="I339" s="22">
        <f t="shared" si="80"/>
        <v>951.5999999999999</v>
      </c>
      <c r="J339" s="4">
        <v>595</v>
      </c>
      <c r="K339" s="4">
        <v>291</v>
      </c>
      <c r="L339" s="5">
        <v>607</v>
      </c>
      <c r="M339" s="4">
        <v>0.9802306425041186</v>
      </c>
      <c r="N339" s="5">
        <v>556</v>
      </c>
      <c r="O339" s="4">
        <f t="shared" si="81"/>
        <v>1.7115107913669063</v>
      </c>
      <c r="P339" s="5">
        <v>2072</v>
      </c>
      <c r="Q339" s="23">
        <f>(E339/L339)/(P339/10000)</f>
        <v>4.730842869228372</v>
      </c>
      <c r="R339" s="5">
        <v>0.14</v>
      </c>
      <c r="S339" s="27">
        <v>0.71</v>
      </c>
      <c r="T339" s="5">
        <v>237</v>
      </c>
      <c r="U339" s="4">
        <f>+E339/T339</f>
        <v>2.5105485232067513</v>
      </c>
      <c r="V339" s="5">
        <v>8</v>
      </c>
      <c r="W339" s="4">
        <f>+E339/V339</f>
        <v>74.375</v>
      </c>
      <c r="X339" s="27">
        <v>112</v>
      </c>
      <c r="Y339" s="4">
        <f t="shared" si="82"/>
        <v>8.49642857142857</v>
      </c>
      <c r="Z339" s="27">
        <v>157</v>
      </c>
      <c r="AA339" s="5">
        <v>1970</v>
      </c>
      <c r="AC339" s="5">
        <v>148</v>
      </c>
      <c r="AD339" s="5">
        <v>83</v>
      </c>
      <c r="AE339" s="5">
        <v>158</v>
      </c>
      <c r="AF339" s="5">
        <v>73</v>
      </c>
      <c r="AG339" s="5" t="s">
        <v>170</v>
      </c>
    </row>
    <row r="340" spans="1:33" ht="12.75">
      <c r="A340" s="1" t="s">
        <v>506</v>
      </c>
      <c r="B340" s="1" t="s">
        <v>65</v>
      </c>
      <c r="D340" s="38" t="s">
        <v>0</v>
      </c>
      <c r="E340" s="21">
        <v>742</v>
      </c>
      <c r="H340" s="4">
        <v>1211</v>
      </c>
      <c r="I340" s="22">
        <f t="shared" si="80"/>
        <v>1211</v>
      </c>
      <c r="J340" s="4">
        <v>196</v>
      </c>
      <c r="K340" s="4">
        <v>299</v>
      </c>
      <c r="L340" s="5">
        <v>1711</v>
      </c>
      <c r="M340" s="4">
        <v>0.43366452367036823</v>
      </c>
      <c r="N340" s="5">
        <v>2813</v>
      </c>
      <c r="O340" s="4">
        <f t="shared" si="81"/>
        <v>0.4305012442232492</v>
      </c>
      <c r="P340" s="5">
        <v>3747</v>
      </c>
      <c r="Q340" s="23">
        <f>(E340/L340)/(P340/10000)</f>
        <v>1.1573646214848365</v>
      </c>
      <c r="S340" s="27">
        <v>1.87</v>
      </c>
      <c r="T340" s="5">
        <v>508</v>
      </c>
      <c r="U340" s="4">
        <f>+E340/T340</f>
        <v>1.4606299212598426</v>
      </c>
      <c r="V340" s="5">
        <v>119</v>
      </c>
      <c r="W340" s="4">
        <f>+E340/V340</f>
        <v>6.235294117647059</v>
      </c>
      <c r="X340" s="36">
        <v>1136</v>
      </c>
      <c r="Y340" s="4">
        <f t="shared" si="82"/>
        <v>1.0660211267605635</v>
      </c>
      <c r="Z340" s="27">
        <v>606</v>
      </c>
      <c r="AA340" s="5">
        <v>1964</v>
      </c>
      <c r="AC340" s="5">
        <v>316</v>
      </c>
      <c r="AD340" s="5">
        <v>222</v>
      </c>
      <c r="AE340" s="5">
        <v>332</v>
      </c>
      <c r="AF340" s="5">
        <v>196</v>
      </c>
      <c r="AG340" s="5" t="s">
        <v>63</v>
      </c>
    </row>
    <row r="341" spans="1:34" ht="12.75">
      <c r="A341" s="1" t="s">
        <v>611</v>
      </c>
      <c r="B341" s="29"/>
      <c r="J341" s="4">
        <v>30</v>
      </c>
      <c r="K341" s="4">
        <v>60</v>
      </c>
      <c r="O341" s="4"/>
      <c r="S341" s="35"/>
      <c r="X341" s="31"/>
      <c r="Z341" s="35"/>
      <c r="AC341" s="5">
        <f>SUM(AC339:AC340)</f>
        <v>464</v>
      </c>
      <c r="AD341" s="5">
        <f>SUM(AD339:AD340)</f>
        <v>305</v>
      </c>
      <c r="AE341" s="5">
        <f>SUM(AE339:AE340)</f>
        <v>490</v>
      </c>
      <c r="AF341" s="5">
        <f>SUM(AF339:AF340)</f>
        <v>269</v>
      </c>
      <c r="AH341" s="1" t="s">
        <v>533</v>
      </c>
    </row>
    <row r="342" spans="1:33" ht="12.75">
      <c r="A342" s="1" t="s">
        <v>507</v>
      </c>
      <c r="B342" s="1" t="s">
        <v>430</v>
      </c>
      <c r="D342" s="38" t="s">
        <v>608</v>
      </c>
      <c r="E342" s="30">
        <v>50</v>
      </c>
      <c r="F342" s="4">
        <v>101</v>
      </c>
      <c r="G342" s="4">
        <v>107</v>
      </c>
      <c r="H342" s="4">
        <v>113</v>
      </c>
      <c r="I342" s="22">
        <f>MAX(F342:H342)</f>
        <v>113</v>
      </c>
      <c r="J342" s="4">
        <v>30</v>
      </c>
      <c r="K342" s="4">
        <v>42</v>
      </c>
      <c r="L342" s="5">
        <v>547</v>
      </c>
      <c r="M342" s="4">
        <v>0.09140767824497258</v>
      </c>
      <c r="N342" s="5">
        <v>442</v>
      </c>
      <c r="O342" s="4">
        <f>+I342/N342</f>
        <v>0.25565610859728505</v>
      </c>
      <c r="R342" s="5">
        <v>1.732</v>
      </c>
      <c r="S342" s="27">
        <v>1.91</v>
      </c>
      <c r="T342" s="5">
        <v>357</v>
      </c>
      <c r="U342" s="4">
        <f>+E342/T342</f>
        <v>0.1400560224089636</v>
      </c>
      <c r="V342" s="5">
        <v>42</v>
      </c>
      <c r="W342" s="4">
        <f>+E342/V342</f>
        <v>1.1904761904761905</v>
      </c>
      <c r="X342" s="27">
        <v>185</v>
      </c>
      <c r="Y342" s="4">
        <f>+I342/X342</f>
        <v>0.6108108108108108</v>
      </c>
      <c r="Z342" s="27">
        <v>97</v>
      </c>
      <c r="AA342" s="5">
        <v>1987</v>
      </c>
      <c r="AC342" s="5">
        <v>98</v>
      </c>
      <c r="AD342" s="5">
        <v>84</v>
      </c>
      <c r="AE342" s="5">
        <v>114</v>
      </c>
      <c r="AF342" s="5">
        <v>80</v>
      </c>
      <c r="AG342" s="5" t="s">
        <v>45</v>
      </c>
    </row>
    <row r="343" spans="1:33" ht="12.75">
      <c r="A343" s="1" t="s">
        <v>508</v>
      </c>
      <c r="B343" s="1" t="s">
        <v>56</v>
      </c>
      <c r="D343" s="38" t="s">
        <v>0</v>
      </c>
      <c r="E343" s="30">
        <v>1450</v>
      </c>
      <c r="H343" s="4">
        <v>1887</v>
      </c>
      <c r="I343" s="22">
        <f>MAX(F343:H343)</f>
        <v>1887</v>
      </c>
      <c r="J343" s="4">
        <v>230</v>
      </c>
      <c r="K343" s="4">
        <v>84</v>
      </c>
      <c r="L343" s="5">
        <v>1145</v>
      </c>
      <c r="M343" s="4">
        <v>1.2663755458515285</v>
      </c>
      <c r="N343" s="5">
        <v>2177</v>
      </c>
      <c r="O343" s="4">
        <f>+I343/N343</f>
        <v>0.866789159393661</v>
      </c>
      <c r="P343" s="5">
        <v>5480</v>
      </c>
      <c r="Q343" s="23">
        <f>(E343/L343)/(P343/10000)</f>
        <v>2.310904280750964</v>
      </c>
      <c r="R343" s="5">
        <v>0.803</v>
      </c>
      <c r="S343" s="27">
        <v>1.95</v>
      </c>
      <c r="T343" s="5">
        <v>1408</v>
      </c>
      <c r="U343" s="4">
        <f>+E343/T343</f>
        <v>1.0298295454545454</v>
      </c>
      <c r="V343" s="5">
        <v>220</v>
      </c>
      <c r="W343" s="4">
        <f>+E343/V343</f>
        <v>6.590909090909091</v>
      </c>
      <c r="X343" s="36">
        <v>1312</v>
      </c>
      <c r="Y343" s="4">
        <f>+I343/X343</f>
        <v>1.4382621951219512</v>
      </c>
      <c r="Z343" s="27">
        <v>672</v>
      </c>
      <c r="AA343" s="5">
        <v>1973</v>
      </c>
      <c r="AC343" s="5">
        <v>229</v>
      </c>
      <c r="AD343" s="5">
        <v>160</v>
      </c>
      <c r="AE343" s="5">
        <v>242</v>
      </c>
      <c r="AF343" s="5">
        <v>147</v>
      </c>
      <c r="AG343" s="5" t="s">
        <v>45</v>
      </c>
    </row>
    <row r="344" spans="2:26" ht="12.75">
      <c r="B344" s="29"/>
      <c r="O344" s="4"/>
      <c r="S344" s="35"/>
      <c r="X344" s="31"/>
      <c r="Z344" s="35"/>
    </row>
    <row r="345" spans="1:34" ht="12.75">
      <c r="A345" s="7"/>
      <c r="B345" s="7"/>
      <c r="E345" s="7"/>
      <c r="F345" s="7"/>
      <c r="G345" s="7"/>
      <c r="H345" s="7"/>
      <c r="I345" s="7"/>
      <c r="J345" s="43"/>
      <c r="K345" s="7"/>
      <c r="L345" s="7"/>
      <c r="M345" s="43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</row>
    <row r="346" spans="1:34" ht="12.75">
      <c r="A346" s="29" t="s">
        <v>542</v>
      </c>
      <c r="B346" s="7"/>
      <c r="D346" s="53"/>
      <c r="E346" s="7"/>
      <c r="F346" s="7"/>
      <c r="G346" s="7"/>
      <c r="H346" s="7"/>
      <c r="I346" s="7"/>
      <c r="J346" s="43"/>
      <c r="K346" s="7"/>
      <c r="L346" s="7"/>
      <c r="M346" s="43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</row>
    <row r="347" spans="1:26" ht="12.75">
      <c r="A347" s="24" t="s">
        <v>543</v>
      </c>
      <c r="B347" s="29"/>
      <c r="O347" s="4"/>
      <c r="S347" s="35"/>
      <c r="X347" s="31"/>
      <c r="Z347" s="35"/>
    </row>
    <row r="348" spans="2:26" ht="12.75">
      <c r="B348" s="29"/>
      <c r="O348" s="4"/>
      <c r="S348" s="35"/>
      <c r="X348" s="31"/>
      <c r="Z348" s="35"/>
    </row>
    <row r="349" spans="2:26" ht="12.75">
      <c r="B349" s="29"/>
      <c r="O349" s="4"/>
      <c r="S349" s="35"/>
      <c r="X349" s="31"/>
      <c r="Z349" s="35"/>
    </row>
    <row r="350" spans="2:26" ht="12.75">
      <c r="B350" s="29"/>
      <c r="O350" s="4"/>
      <c r="S350" s="35"/>
      <c r="X350" s="31"/>
      <c r="Z350" s="35"/>
    </row>
    <row r="351" spans="2:26" ht="12.75">
      <c r="B351" s="29"/>
      <c r="O351" s="4"/>
      <c r="S351" s="35"/>
      <c r="X351" s="31"/>
      <c r="Z351" s="35"/>
    </row>
    <row r="352" spans="2:26" ht="12.75">
      <c r="B352" s="29"/>
      <c r="O352" s="4"/>
      <c r="S352" s="35"/>
      <c r="X352" s="31"/>
      <c r="Z352" s="35"/>
    </row>
    <row r="353" spans="2:26" ht="12.75">
      <c r="B353" s="29"/>
      <c r="S353" s="35"/>
      <c r="X353" s="35"/>
      <c r="Z353" s="35"/>
    </row>
    <row r="354" spans="1:34" ht="12.75">
      <c r="A354" s="7"/>
      <c r="B354" s="7"/>
      <c r="E354" s="7"/>
      <c r="F354" s="7"/>
      <c r="G354" s="7"/>
      <c r="H354" s="7"/>
      <c r="I354" s="7"/>
      <c r="J354" s="43"/>
      <c r="K354" s="7"/>
      <c r="L354" s="7"/>
      <c r="M354" s="43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</row>
    <row r="355" spans="1:34" ht="12.75">
      <c r="A355" s="7"/>
      <c r="B355" s="7"/>
      <c r="E355" s="7"/>
      <c r="F355" s="7"/>
      <c r="G355" s="7"/>
      <c r="H355" s="7"/>
      <c r="I355" s="7"/>
      <c r="J355" s="43"/>
      <c r="K355" s="7"/>
      <c r="L355" s="7"/>
      <c r="M355" s="43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</row>
    <row r="356" spans="1:26" ht="12.75">
      <c r="A356" s="29"/>
      <c r="B356" s="29"/>
      <c r="S356" s="35"/>
      <c r="X356" s="35"/>
      <c r="Z356" s="35"/>
    </row>
    <row r="357" spans="2:26" ht="12.75">
      <c r="B357" s="29"/>
      <c r="S357" s="35"/>
      <c r="X357" s="35"/>
      <c r="Z357" s="35"/>
    </row>
    <row r="358" spans="2:26" ht="12.75">
      <c r="B358" s="29"/>
      <c r="S358" s="35"/>
      <c r="X358" s="35"/>
      <c r="Z358" s="35"/>
    </row>
    <row r="359" spans="1:26" ht="12.75">
      <c r="A359" s="29"/>
      <c r="B359" s="29"/>
      <c r="S359" s="35"/>
      <c r="X359" s="35"/>
      <c r="Z359" s="35"/>
    </row>
    <row r="360" spans="1:26" ht="12.75">
      <c r="A360" s="29"/>
      <c r="B360" s="29"/>
      <c r="S360" s="35"/>
      <c r="X360" s="35"/>
      <c r="Z360" s="35"/>
    </row>
    <row r="361" spans="1:2" ht="12.75">
      <c r="A361" s="29"/>
      <c r="B361" s="29"/>
    </row>
    <row r="362" spans="1:2" ht="12.75">
      <c r="A362" s="29"/>
      <c r="B362" s="29"/>
    </row>
    <row r="363" spans="1:2" ht="12.75">
      <c r="A363" s="29"/>
      <c r="B363" s="29"/>
    </row>
    <row r="364" spans="1:2" ht="12.75">
      <c r="A364" s="29"/>
      <c r="B364" s="29"/>
    </row>
    <row r="365" ht="12.75">
      <c r="A365" s="29"/>
    </row>
    <row r="366" ht="12.75">
      <c r="A366" s="29"/>
    </row>
    <row r="367" ht="12.75">
      <c r="A367" s="29"/>
    </row>
    <row r="368" spans="1:25" ht="12.75">
      <c r="A368" s="29"/>
      <c r="E368" s="30"/>
      <c r="I368" s="30"/>
      <c r="Q368" s="23"/>
      <c r="U368" s="4"/>
      <c r="W368" s="4"/>
      <c r="Y368" s="4"/>
    </row>
    <row r="369" ht="12.75">
      <c r="A369" s="29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260"/>
  <sheetViews>
    <sheetView workbookViewId="0" topLeftCell="A62">
      <selection activeCell="D84" sqref="D84"/>
    </sheetView>
  </sheetViews>
  <sheetFormatPr defaultColWidth="9.140625" defaultRowHeight="12.75"/>
  <cols>
    <col min="1" max="1" width="41.00390625" style="1" customWidth="1"/>
    <col min="2" max="3" width="25.7109375" style="1" customWidth="1"/>
    <col min="4" max="4" width="9.140625" style="27" customWidth="1"/>
    <col min="5" max="5" width="13.57421875" style="38" customWidth="1"/>
    <col min="6" max="6" width="8.28125" style="5" bestFit="1" customWidth="1"/>
    <col min="7" max="7" width="10.8515625" style="4" bestFit="1" customWidth="1"/>
    <col min="8" max="8" width="9.140625" style="4" customWidth="1"/>
    <col min="9" max="9" width="11.140625" style="4" bestFit="1" customWidth="1"/>
    <col min="10" max="10" width="8.421875" style="5" bestFit="1" customWidth="1"/>
    <col min="11" max="12" width="8.421875" style="4" bestFit="1" customWidth="1"/>
    <col min="13" max="13" width="7.7109375" style="5" bestFit="1" customWidth="1"/>
    <col min="14" max="14" width="5.8515625" style="4" customWidth="1"/>
    <col min="15" max="15" width="9.421875" style="5" customWidth="1"/>
    <col min="16" max="16" width="7.140625" style="5" bestFit="1" customWidth="1"/>
    <col min="17" max="17" width="5.8515625" style="5" bestFit="1" customWidth="1"/>
    <col min="18" max="18" width="15.00390625" style="4" bestFit="1" customWidth="1"/>
    <col min="19" max="19" width="6.28125" style="5" customWidth="1"/>
    <col min="20" max="20" width="6.28125" style="5" bestFit="1" customWidth="1"/>
    <col min="21" max="21" width="5.28125" style="5" bestFit="1" customWidth="1"/>
    <col min="22" max="22" width="6.57421875" style="5" bestFit="1" customWidth="1"/>
    <col min="23" max="23" width="6.00390625" style="5" customWidth="1"/>
    <col min="24" max="24" width="9.7109375" style="5" customWidth="1"/>
    <col min="25" max="25" width="8.00390625" style="5" bestFit="1" customWidth="1"/>
    <col min="26" max="26" width="10.00390625" style="5" customWidth="1"/>
    <col min="27" max="27" width="10.140625" style="5" bestFit="1" customWidth="1"/>
    <col min="28" max="28" width="8.8515625" style="5" bestFit="1" customWidth="1"/>
    <col min="29" max="29" width="9.421875" style="5" bestFit="1" customWidth="1"/>
    <col min="30" max="30" width="7.57421875" style="5" bestFit="1" customWidth="1"/>
    <col min="31" max="33" width="6.7109375" style="5" customWidth="1"/>
    <col min="34" max="34" width="15.8515625" style="5" bestFit="1" customWidth="1"/>
    <col min="35" max="35" width="109.57421875" style="1" bestFit="1" customWidth="1"/>
    <col min="37" max="37" width="9.140625" style="7" customWidth="1"/>
    <col min="38" max="38" width="29.00390625" style="0" customWidth="1"/>
    <col min="39" max="39" width="18.7109375" style="0" customWidth="1"/>
    <col min="40" max="16384" width="9.140625" style="7" customWidth="1"/>
  </cols>
  <sheetData>
    <row r="1" spans="6:38" ht="12.75">
      <c r="F1" s="2"/>
      <c r="G1" s="2"/>
      <c r="H1" s="2"/>
      <c r="I1" s="2"/>
      <c r="J1" s="2"/>
      <c r="K1" s="3"/>
      <c r="M1" s="2"/>
      <c r="N1" s="3"/>
      <c r="Q1" s="2"/>
      <c r="R1" s="6"/>
      <c r="S1" s="2"/>
      <c r="U1" s="2"/>
      <c r="V1" s="2"/>
      <c r="W1" s="2"/>
      <c r="X1" s="2"/>
      <c r="Z1" s="2"/>
      <c r="AB1" s="2"/>
      <c r="AC1" s="2"/>
      <c r="AD1" s="2"/>
      <c r="AE1" s="2"/>
      <c r="AF1" s="2"/>
      <c r="AG1" s="2"/>
      <c r="AL1" s="7" t="s">
        <v>6</v>
      </c>
    </row>
    <row r="2" spans="6:33" ht="12.75">
      <c r="F2" s="2" t="s">
        <v>4</v>
      </c>
      <c r="G2" s="8">
        <v>2004</v>
      </c>
      <c r="H2" s="8">
        <v>2004</v>
      </c>
      <c r="I2" s="8">
        <v>2004</v>
      </c>
      <c r="J2" s="2">
        <v>2004</v>
      </c>
      <c r="K2" s="3" t="s">
        <v>4</v>
      </c>
      <c r="L2" s="9">
        <v>2004</v>
      </c>
      <c r="M2" s="2">
        <v>1999</v>
      </c>
      <c r="N2" s="6">
        <v>1999</v>
      </c>
      <c r="O2" s="10">
        <v>2003</v>
      </c>
      <c r="P2" s="10">
        <v>2003</v>
      </c>
      <c r="Q2" s="2">
        <v>1999</v>
      </c>
      <c r="R2" s="6">
        <v>1999</v>
      </c>
      <c r="S2" s="2">
        <v>1999</v>
      </c>
      <c r="T2" s="2">
        <v>2002</v>
      </c>
      <c r="U2" s="2">
        <v>1999</v>
      </c>
      <c r="V2" s="2">
        <v>1999</v>
      </c>
      <c r="W2" s="2">
        <v>1999</v>
      </c>
      <c r="X2" s="2">
        <v>1999</v>
      </c>
      <c r="Y2" s="2">
        <v>2002</v>
      </c>
      <c r="Z2" s="2">
        <v>2002</v>
      </c>
      <c r="AA2" s="2">
        <v>2002</v>
      </c>
      <c r="AB2" s="2" t="s">
        <v>5</v>
      </c>
      <c r="AC2" s="2">
        <v>1986</v>
      </c>
      <c r="AD2" s="2">
        <v>1999</v>
      </c>
      <c r="AE2" s="2">
        <v>1999</v>
      </c>
      <c r="AF2" s="2">
        <v>2004</v>
      </c>
      <c r="AG2" s="2">
        <v>2004</v>
      </c>
    </row>
    <row r="3" spans="1:39" ht="12.75">
      <c r="A3" s="11" t="s">
        <v>6</v>
      </c>
      <c r="B3" s="11"/>
      <c r="E3" s="53"/>
      <c r="F3" s="2" t="s">
        <v>7</v>
      </c>
      <c r="G3" s="8" t="s">
        <v>8</v>
      </c>
      <c r="H3" s="12" t="s">
        <v>8</v>
      </c>
      <c r="I3" s="12" t="s">
        <v>8</v>
      </c>
      <c r="J3" s="2" t="s">
        <v>8</v>
      </c>
      <c r="K3" s="3" t="s">
        <v>9</v>
      </c>
      <c r="L3" s="13" t="s">
        <v>9</v>
      </c>
      <c r="M3" s="2" t="s">
        <v>10</v>
      </c>
      <c r="N3" s="3" t="s">
        <v>11</v>
      </c>
      <c r="O3" s="2" t="s">
        <v>10</v>
      </c>
      <c r="P3" s="2" t="s">
        <v>11</v>
      </c>
      <c r="Q3" s="2" t="s">
        <v>12</v>
      </c>
      <c r="R3" s="6" t="s">
        <v>11</v>
      </c>
      <c r="S3" s="2" t="s">
        <v>13</v>
      </c>
      <c r="T3" s="2" t="s">
        <v>13</v>
      </c>
      <c r="U3" s="2" t="s">
        <v>14</v>
      </c>
      <c r="V3" s="2" t="s">
        <v>15</v>
      </c>
      <c r="W3" s="2" t="s">
        <v>16</v>
      </c>
      <c r="X3" s="2" t="s">
        <v>15</v>
      </c>
      <c r="Y3" s="2" t="s">
        <v>16</v>
      </c>
      <c r="Z3" s="2" t="s">
        <v>15</v>
      </c>
      <c r="AA3" s="2" t="s">
        <v>17</v>
      </c>
      <c r="AB3" s="2" t="s">
        <v>18</v>
      </c>
      <c r="AC3" s="2" t="s">
        <v>14</v>
      </c>
      <c r="AD3" s="2" t="s">
        <v>19</v>
      </c>
      <c r="AE3" s="14" t="s">
        <v>19</v>
      </c>
      <c r="AF3" s="2" t="s">
        <v>19</v>
      </c>
      <c r="AG3" s="14" t="s">
        <v>19</v>
      </c>
      <c r="AL3" s="7"/>
      <c r="AM3" s="7"/>
    </row>
    <row r="4" spans="1:39" ht="12.75">
      <c r="A4" s="15" t="s">
        <v>20</v>
      </c>
      <c r="B4" s="15"/>
      <c r="C4" s="15" t="s">
        <v>21</v>
      </c>
      <c r="D4" s="50" t="s">
        <v>44</v>
      </c>
      <c r="E4" s="61" t="s">
        <v>607</v>
      </c>
      <c r="F4" s="16" t="s">
        <v>22</v>
      </c>
      <c r="G4" s="17" t="s">
        <v>23</v>
      </c>
      <c r="H4" s="18" t="s">
        <v>24</v>
      </c>
      <c r="I4" s="18" t="s">
        <v>25</v>
      </c>
      <c r="J4" s="16" t="s">
        <v>26</v>
      </c>
      <c r="K4" s="19" t="s">
        <v>26</v>
      </c>
      <c r="L4" s="16" t="s">
        <v>26</v>
      </c>
      <c r="M4" s="16" t="s">
        <v>27</v>
      </c>
      <c r="N4" s="19" t="s">
        <v>28</v>
      </c>
      <c r="O4" s="16" t="s">
        <v>27</v>
      </c>
      <c r="P4" s="16" t="s">
        <v>29</v>
      </c>
      <c r="Q4" s="16" t="s">
        <v>586</v>
      </c>
      <c r="R4" s="20" t="s">
        <v>30</v>
      </c>
      <c r="S4" s="16" t="s">
        <v>31</v>
      </c>
      <c r="T4" s="16" t="s">
        <v>31</v>
      </c>
      <c r="U4" s="16" t="s">
        <v>32</v>
      </c>
      <c r="V4" s="16" t="s">
        <v>585</v>
      </c>
      <c r="W4" s="16" t="s">
        <v>32</v>
      </c>
      <c r="X4" s="16" t="s">
        <v>34</v>
      </c>
      <c r="Y4" s="16" t="s">
        <v>32</v>
      </c>
      <c r="Z4" s="16" t="s">
        <v>34</v>
      </c>
      <c r="AA4" s="16" t="s">
        <v>36</v>
      </c>
      <c r="AB4" s="16" t="s">
        <v>37</v>
      </c>
      <c r="AC4" s="16" t="s">
        <v>38</v>
      </c>
      <c r="AD4" s="16" t="s">
        <v>39</v>
      </c>
      <c r="AE4" s="16" t="s">
        <v>40</v>
      </c>
      <c r="AF4" s="16" t="s">
        <v>39</v>
      </c>
      <c r="AG4" s="16" t="s">
        <v>40</v>
      </c>
      <c r="AH4" s="16" t="s">
        <v>41</v>
      </c>
      <c r="AI4" s="15" t="s">
        <v>42</v>
      </c>
      <c r="AL4" s="7"/>
      <c r="AM4" s="7"/>
    </row>
    <row r="5" spans="1:34" ht="12.75">
      <c r="A5" s="1" t="s">
        <v>55</v>
      </c>
      <c r="C5" s="1" t="s">
        <v>56</v>
      </c>
      <c r="E5" s="38" t="s">
        <v>0</v>
      </c>
      <c r="F5" s="21">
        <v>558</v>
      </c>
      <c r="I5" s="4">
        <v>725</v>
      </c>
      <c r="J5" s="22">
        <f aca="true" t="shared" si="0" ref="J5:J68">MAX(G5:I5)</f>
        <v>725</v>
      </c>
      <c r="K5" s="4">
        <v>588</v>
      </c>
      <c r="M5" s="5">
        <v>610</v>
      </c>
      <c r="N5" s="4">
        <v>0.9147540983606557</v>
      </c>
      <c r="O5" s="5">
        <v>628</v>
      </c>
      <c r="P5" s="4">
        <f>+J5/O5</f>
        <v>1.1544585987261147</v>
      </c>
      <c r="Q5" s="5">
        <v>4032</v>
      </c>
      <c r="R5" s="23">
        <f>(F5/M5)/(Q5/10000)</f>
        <v>2.268735362997658</v>
      </c>
      <c r="T5" s="27">
        <v>1.1</v>
      </c>
      <c r="U5" s="5">
        <v>87</v>
      </c>
      <c r="V5" s="4">
        <f>+F5/U5</f>
        <v>6.413793103448276</v>
      </c>
      <c r="W5" s="5">
        <v>39</v>
      </c>
      <c r="X5" s="4">
        <f>+F5/W5</f>
        <v>14.307692307692308</v>
      </c>
      <c r="Y5" s="27">
        <v>273</v>
      </c>
      <c r="Z5" s="4">
        <f>+J5/Y5</f>
        <v>2.6556776556776556</v>
      </c>
      <c r="AA5" s="27">
        <v>248</v>
      </c>
      <c r="AB5" s="5">
        <v>1986</v>
      </c>
      <c r="AD5" s="5">
        <v>46</v>
      </c>
      <c r="AE5" s="5">
        <v>24</v>
      </c>
      <c r="AF5" s="5">
        <v>27</v>
      </c>
      <c r="AG5" s="5">
        <v>18</v>
      </c>
      <c r="AH5" s="5" t="s">
        <v>53</v>
      </c>
    </row>
    <row r="6" spans="1:35" ht="12.75">
      <c r="A6" s="1" t="s">
        <v>59</v>
      </c>
      <c r="C6" s="1" t="s">
        <v>44</v>
      </c>
      <c r="D6" s="27" t="s">
        <v>606</v>
      </c>
      <c r="E6" s="38" t="s">
        <v>0</v>
      </c>
      <c r="F6" s="21">
        <v>190</v>
      </c>
      <c r="G6" s="4">
        <v>273</v>
      </c>
      <c r="I6" s="4">
        <v>316</v>
      </c>
      <c r="J6" s="22">
        <f t="shared" si="0"/>
        <v>316</v>
      </c>
      <c r="K6" s="4">
        <v>82</v>
      </c>
      <c r="L6" s="4">
        <v>97</v>
      </c>
      <c r="M6" s="5">
        <v>686</v>
      </c>
      <c r="N6" s="4">
        <v>0.27696793002915454</v>
      </c>
      <c r="O6" s="5">
        <v>658</v>
      </c>
      <c r="P6" s="4">
        <f>+J6/O6</f>
        <v>0.48024316109422494</v>
      </c>
      <c r="R6" s="23"/>
      <c r="U6" s="5">
        <v>3</v>
      </c>
      <c r="V6" s="4">
        <f>+F6/U6</f>
        <v>63.333333333333336</v>
      </c>
      <c r="W6" s="5">
        <v>0</v>
      </c>
      <c r="X6" s="4"/>
      <c r="Y6" s="5">
        <v>3</v>
      </c>
      <c r="Z6" s="4">
        <f>+J6/Y6</f>
        <v>105.33333333333333</v>
      </c>
      <c r="AB6" s="5">
        <v>1908</v>
      </c>
      <c r="AD6" s="5">
        <v>93</v>
      </c>
      <c r="AE6" s="5">
        <v>40</v>
      </c>
      <c r="AF6" s="5">
        <v>99</v>
      </c>
      <c r="AG6" s="5">
        <v>38</v>
      </c>
      <c r="AH6" s="5" t="s">
        <v>60</v>
      </c>
      <c r="AI6" s="1" t="s">
        <v>46</v>
      </c>
    </row>
    <row r="7" spans="1:34" ht="12.75">
      <c r="A7" s="1" t="s">
        <v>61</v>
      </c>
      <c r="C7" s="1" t="s">
        <v>62</v>
      </c>
      <c r="E7" s="38" t="s">
        <v>0</v>
      </c>
      <c r="F7" s="21">
        <v>379</v>
      </c>
      <c r="I7" s="4">
        <v>510</v>
      </c>
      <c r="J7" s="22">
        <f t="shared" si="0"/>
        <v>510</v>
      </c>
      <c r="L7" s="4">
        <v>80</v>
      </c>
      <c r="M7" s="5">
        <v>580</v>
      </c>
      <c r="N7" s="4">
        <v>0.653448275862069</v>
      </c>
      <c r="O7" s="5">
        <v>700</v>
      </c>
      <c r="P7" s="4">
        <f>+J7/O7</f>
        <v>0.7285714285714285</v>
      </c>
      <c r="Q7" s="5">
        <v>2914</v>
      </c>
      <c r="R7" s="23">
        <f>(F7/M7)/(Q7/10000)</f>
        <v>2.24244432347999</v>
      </c>
      <c r="T7" s="27">
        <v>0.83</v>
      </c>
      <c r="U7" s="5">
        <v>100</v>
      </c>
      <c r="V7" s="4">
        <f>+F7/U7</f>
        <v>3.79</v>
      </c>
      <c r="W7" s="5">
        <v>18</v>
      </c>
      <c r="X7" s="22">
        <f>F7/W7</f>
        <v>21.055555555555557</v>
      </c>
      <c r="Y7" s="27">
        <v>128</v>
      </c>
      <c r="Z7" s="4">
        <f>+J7/Y7</f>
        <v>3.984375</v>
      </c>
      <c r="AA7" s="27">
        <v>155</v>
      </c>
      <c r="AB7" s="5">
        <v>1967</v>
      </c>
      <c r="AD7" s="5">
        <v>135</v>
      </c>
      <c r="AE7" s="5">
        <v>77</v>
      </c>
      <c r="AF7" s="5">
        <v>149</v>
      </c>
      <c r="AG7" s="5">
        <v>73</v>
      </c>
      <c r="AH7" s="5" t="s">
        <v>63</v>
      </c>
    </row>
    <row r="8" spans="1:34" ht="12.75">
      <c r="A8" s="28" t="s">
        <v>64</v>
      </c>
      <c r="B8" s="28"/>
      <c r="C8" s="29" t="s">
        <v>65</v>
      </c>
      <c r="E8" s="38" t="s">
        <v>0</v>
      </c>
      <c r="F8" s="30"/>
      <c r="I8" s="4">
        <v>372</v>
      </c>
      <c r="J8" s="22">
        <f t="shared" si="0"/>
        <v>372</v>
      </c>
      <c r="L8" s="4">
        <v>53</v>
      </c>
      <c r="M8" s="31"/>
      <c r="O8" s="5">
        <v>0</v>
      </c>
      <c r="P8" s="4" t="s">
        <v>50</v>
      </c>
      <c r="Q8" s="31"/>
      <c r="R8" s="23"/>
      <c r="T8" s="32"/>
      <c r="V8" s="4"/>
      <c r="X8" s="4"/>
      <c r="Y8" s="27">
        <v>0</v>
      </c>
      <c r="Z8" s="4" t="s">
        <v>50</v>
      </c>
      <c r="AA8" s="32"/>
      <c r="AB8" s="5">
        <v>2005</v>
      </c>
      <c r="AH8" s="5" t="s">
        <v>66</v>
      </c>
    </row>
    <row r="9" spans="1:34" ht="12.75">
      <c r="A9" s="1" t="s">
        <v>67</v>
      </c>
      <c r="C9" s="1" t="s">
        <v>65</v>
      </c>
      <c r="E9" s="38" t="s">
        <v>0</v>
      </c>
      <c r="F9" s="21">
        <v>515</v>
      </c>
      <c r="I9" s="4">
        <v>865</v>
      </c>
      <c r="J9" s="22">
        <f t="shared" si="0"/>
        <v>865</v>
      </c>
      <c r="K9" s="4">
        <v>68</v>
      </c>
      <c r="L9" s="4">
        <v>115</v>
      </c>
      <c r="M9" s="5">
        <v>236</v>
      </c>
      <c r="N9" s="4">
        <v>2.1822033898305087</v>
      </c>
      <c r="O9" s="5">
        <v>360</v>
      </c>
      <c r="P9" s="4">
        <f aca="true" t="shared" si="1" ref="P9:P47">+J9/O9</f>
        <v>2.4027777777777777</v>
      </c>
      <c r="U9" s="5">
        <v>13</v>
      </c>
      <c r="V9" s="4">
        <f aca="true" t="shared" si="2" ref="V9:V20">+F9/U9</f>
        <v>39.61538461538461</v>
      </c>
      <c r="W9" s="5">
        <v>4</v>
      </c>
      <c r="X9" s="22">
        <f>F9/W9</f>
        <v>128.75</v>
      </c>
      <c r="Y9" s="5">
        <v>62</v>
      </c>
      <c r="Z9" s="4">
        <f aca="true" t="shared" si="3" ref="Z9:Z19">+J9/Y9</f>
        <v>13.951612903225806</v>
      </c>
      <c r="AB9" s="5">
        <v>1996</v>
      </c>
      <c r="AD9" s="5">
        <v>12</v>
      </c>
      <c r="AE9" s="5">
        <v>12</v>
      </c>
      <c r="AF9" s="5">
        <v>7</v>
      </c>
      <c r="AG9" s="5">
        <v>5</v>
      </c>
      <c r="AH9" s="5" t="s">
        <v>66</v>
      </c>
    </row>
    <row r="10" spans="1:35" ht="12.75">
      <c r="A10" s="1" t="s">
        <v>78</v>
      </c>
      <c r="C10" s="1" t="s">
        <v>44</v>
      </c>
      <c r="D10" s="27" t="s">
        <v>606</v>
      </c>
      <c r="E10" s="38" t="s">
        <v>0</v>
      </c>
      <c r="F10" s="30">
        <v>123</v>
      </c>
      <c r="G10" s="4">
        <v>156</v>
      </c>
      <c r="I10" s="4">
        <v>180</v>
      </c>
      <c r="J10" s="22">
        <f t="shared" si="0"/>
        <v>180</v>
      </c>
      <c r="K10" s="4">
        <v>45</v>
      </c>
      <c r="L10" s="4">
        <v>50</v>
      </c>
      <c r="M10" s="5">
        <v>440</v>
      </c>
      <c r="N10" s="4">
        <v>0.27954545454545454</v>
      </c>
      <c r="O10" s="5">
        <v>409</v>
      </c>
      <c r="P10" s="4">
        <f t="shared" si="1"/>
        <v>0.4400977995110024</v>
      </c>
      <c r="Q10" s="5">
        <v>3822</v>
      </c>
      <c r="R10" s="23">
        <f>(F10/M10)/(Q10/10000)</f>
        <v>0.73141144569716</v>
      </c>
      <c r="U10" s="5">
        <v>21</v>
      </c>
      <c r="V10" s="4">
        <f t="shared" si="2"/>
        <v>5.857142857142857</v>
      </c>
      <c r="W10" s="5">
        <v>15</v>
      </c>
      <c r="X10" s="4">
        <f aca="true" t="shared" si="4" ref="X10:X16">+F10/W10</f>
        <v>8.2</v>
      </c>
      <c r="Y10" s="5">
        <v>36</v>
      </c>
      <c r="Z10" s="4">
        <f t="shared" si="3"/>
        <v>5</v>
      </c>
      <c r="AB10" s="5">
        <v>1986</v>
      </c>
      <c r="AD10" s="5">
        <v>14</v>
      </c>
      <c r="AE10" s="5">
        <v>14</v>
      </c>
      <c r="AF10" s="5">
        <v>17</v>
      </c>
      <c r="AG10" s="5">
        <v>13</v>
      </c>
      <c r="AH10" s="5" t="s">
        <v>75</v>
      </c>
      <c r="AI10" s="1" t="s">
        <v>46</v>
      </c>
    </row>
    <row r="11" spans="1:35" ht="12.75">
      <c r="A11" s="1" t="s">
        <v>85</v>
      </c>
      <c r="C11" s="1" t="s">
        <v>44</v>
      </c>
      <c r="D11" s="27" t="s">
        <v>606</v>
      </c>
      <c r="E11" s="38" t="s">
        <v>0</v>
      </c>
      <c r="F11" s="30">
        <v>115</v>
      </c>
      <c r="G11" s="4">
        <v>148</v>
      </c>
      <c r="I11" s="4">
        <v>172</v>
      </c>
      <c r="J11" s="22">
        <f t="shared" si="0"/>
        <v>172</v>
      </c>
      <c r="K11" s="4">
        <v>43</v>
      </c>
      <c r="L11" s="4">
        <v>50</v>
      </c>
      <c r="M11" s="5">
        <v>495</v>
      </c>
      <c r="N11" s="4">
        <v>0.23232323232323232</v>
      </c>
      <c r="O11" s="5">
        <v>842</v>
      </c>
      <c r="P11" s="4">
        <f t="shared" si="1"/>
        <v>0.2042755344418052</v>
      </c>
      <c r="Q11" s="5">
        <v>3792</v>
      </c>
      <c r="R11" s="23">
        <f>(F11/M11)/(Q11/10000)</f>
        <v>0.6126667519072583</v>
      </c>
      <c r="U11" s="5">
        <v>51</v>
      </c>
      <c r="V11" s="4">
        <f t="shared" si="2"/>
        <v>2.2549019607843137</v>
      </c>
      <c r="W11" s="5">
        <v>7</v>
      </c>
      <c r="X11" s="4">
        <f t="shared" si="4"/>
        <v>16.428571428571427</v>
      </c>
      <c r="Y11" s="5">
        <v>33</v>
      </c>
      <c r="Z11" s="4">
        <f t="shared" si="3"/>
        <v>5.212121212121212</v>
      </c>
      <c r="AB11" s="5">
        <v>1961</v>
      </c>
      <c r="AD11" s="5">
        <v>99</v>
      </c>
      <c r="AE11" s="5">
        <v>61</v>
      </c>
      <c r="AF11" s="5">
        <v>106</v>
      </c>
      <c r="AG11" s="5">
        <v>52</v>
      </c>
      <c r="AH11" s="5" t="s">
        <v>75</v>
      </c>
      <c r="AI11" s="1" t="s">
        <v>46</v>
      </c>
    </row>
    <row r="12" spans="1:35" ht="12.75">
      <c r="A12" s="1" t="s">
        <v>87</v>
      </c>
      <c r="C12" s="1" t="s">
        <v>44</v>
      </c>
      <c r="D12" s="27" t="s">
        <v>606</v>
      </c>
      <c r="E12" s="38" t="s">
        <v>0</v>
      </c>
      <c r="F12" s="30">
        <v>198</v>
      </c>
      <c r="G12" s="4">
        <v>264</v>
      </c>
      <c r="I12" s="4">
        <v>306</v>
      </c>
      <c r="J12" s="22">
        <f t="shared" si="0"/>
        <v>306</v>
      </c>
      <c r="K12" s="4">
        <v>64</v>
      </c>
      <c r="L12" s="4">
        <v>64</v>
      </c>
      <c r="M12" s="5">
        <v>458</v>
      </c>
      <c r="N12" s="4">
        <v>0.43231441048034935</v>
      </c>
      <c r="O12" s="5">
        <v>428</v>
      </c>
      <c r="P12" s="4">
        <f t="shared" si="1"/>
        <v>0.7149532710280374</v>
      </c>
      <c r="R12" s="23"/>
      <c r="S12" s="5">
        <v>0.63</v>
      </c>
      <c r="T12" s="27">
        <v>0.88</v>
      </c>
      <c r="U12" s="5">
        <v>19</v>
      </c>
      <c r="V12" s="4">
        <f t="shared" si="2"/>
        <v>10.421052631578947</v>
      </c>
      <c r="W12" s="5">
        <v>17</v>
      </c>
      <c r="X12" s="4">
        <f t="shared" si="4"/>
        <v>11.647058823529411</v>
      </c>
      <c r="Y12" s="27">
        <v>108</v>
      </c>
      <c r="Z12" s="4">
        <f t="shared" si="3"/>
        <v>2.8333333333333335</v>
      </c>
      <c r="AA12" s="27">
        <v>123</v>
      </c>
      <c r="AB12" s="5">
        <v>1956</v>
      </c>
      <c r="AD12" s="5">
        <v>79</v>
      </c>
      <c r="AE12" s="5">
        <v>34</v>
      </c>
      <c r="AF12" s="5">
        <v>24</v>
      </c>
      <c r="AG12" s="5">
        <v>14</v>
      </c>
      <c r="AH12" s="5" t="s">
        <v>53</v>
      </c>
      <c r="AI12" s="1" t="s">
        <v>88</v>
      </c>
    </row>
    <row r="13" spans="1:35" ht="12.75">
      <c r="A13" s="1" t="s">
        <v>91</v>
      </c>
      <c r="C13" s="1" t="s">
        <v>44</v>
      </c>
      <c r="D13" s="27" t="s">
        <v>606</v>
      </c>
      <c r="E13" s="38" t="s">
        <v>0</v>
      </c>
      <c r="F13" s="30">
        <v>262</v>
      </c>
      <c r="G13" s="4">
        <v>431</v>
      </c>
      <c r="I13" s="4">
        <v>499</v>
      </c>
      <c r="J13" s="22">
        <f t="shared" si="0"/>
        <v>499</v>
      </c>
      <c r="K13" s="4">
        <v>107</v>
      </c>
      <c r="L13" s="4">
        <v>133</v>
      </c>
      <c r="M13" s="5">
        <v>663</v>
      </c>
      <c r="N13" s="4">
        <v>0.3951734539969834</v>
      </c>
      <c r="O13" s="5">
        <v>818</v>
      </c>
      <c r="P13" s="4">
        <f t="shared" si="1"/>
        <v>0.6100244498777506</v>
      </c>
      <c r="Q13" s="5">
        <v>3450</v>
      </c>
      <c r="R13" s="23">
        <f>(F13/M13)/(Q13/10000)</f>
        <v>1.1454303014405316</v>
      </c>
      <c r="S13" s="5">
        <v>0.731</v>
      </c>
      <c r="T13" s="27">
        <v>1.8</v>
      </c>
      <c r="U13" s="5">
        <v>294</v>
      </c>
      <c r="V13" s="4">
        <f t="shared" si="2"/>
        <v>0.891156462585034</v>
      </c>
      <c r="W13" s="5">
        <v>38</v>
      </c>
      <c r="X13" s="4">
        <f t="shared" si="4"/>
        <v>6.894736842105263</v>
      </c>
      <c r="Y13" s="27">
        <v>221</v>
      </c>
      <c r="Z13" s="4">
        <f t="shared" si="3"/>
        <v>2.257918552036199</v>
      </c>
      <c r="AA13" s="27">
        <v>123</v>
      </c>
      <c r="AB13" s="5">
        <v>1963</v>
      </c>
      <c r="AC13" s="5">
        <v>2000</v>
      </c>
      <c r="AD13" s="5">
        <v>147</v>
      </c>
      <c r="AE13" s="5">
        <v>82</v>
      </c>
      <c r="AF13" s="5">
        <v>150</v>
      </c>
      <c r="AG13" s="5">
        <v>67</v>
      </c>
      <c r="AH13" s="5" t="s">
        <v>60</v>
      </c>
      <c r="AI13" s="1" t="s">
        <v>46</v>
      </c>
    </row>
    <row r="14" spans="1:35" ht="12.75">
      <c r="A14" s="1" t="s">
        <v>96</v>
      </c>
      <c r="C14" s="1" t="s">
        <v>44</v>
      </c>
      <c r="D14" s="27" t="s">
        <v>606</v>
      </c>
      <c r="E14" s="38" t="s">
        <v>0</v>
      </c>
      <c r="F14" s="30">
        <v>341</v>
      </c>
      <c r="G14" s="4">
        <v>563</v>
      </c>
      <c r="I14" s="4">
        <v>652</v>
      </c>
      <c r="J14" s="22">
        <f t="shared" si="0"/>
        <v>652</v>
      </c>
      <c r="K14" s="4">
        <v>51</v>
      </c>
      <c r="L14" s="4">
        <v>58</v>
      </c>
      <c r="M14" s="5">
        <v>349</v>
      </c>
      <c r="N14" s="4">
        <v>0.9770773638968482</v>
      </c>
      <c r="O14" s="5">
        <v>413</v>
      </c>
      <c r="P14" s="4">
        <f t="shared" si="1"/>
        <v>1.5786924939467313</v>
      </c>
      <c r="R14" s="23"/>
      <c r="U14" s="5">
        <v>44</v>
      </c>
      <c r="V14" s="4">
        <f t="shared" si="2"/>
        <v>7.75</v>
      </c>
      <c r="W14" s="5">
        <v>1</v>
      </c>
      <c r="X14" s="4">
        <f t="shared" si="4"/>
        <v>341</v>
      </c>
      <c r="Y14" s="5">
        <v>79</v>
      </c>
      <c r="Z14" s="4">
        <f t="shared" si="3"/>
        <v>8.253164556962025</v>
      </c>
      <c r="AB14" s="5">
        <v>1948</v>
      </c>
      <c r="AC14" s="5">
        <v>600</v>
      </c>
      <c r="AD14" s="5">
        <v>101</v>
      </c>
      <c r="AE14" s="5">
        <v>64</v>
      </c>
      <c r="AF14" s="5">
        <v>104</v>
      </c>
      <c r="AG14" s="5">
        <v>54</v>
      </c>
      <c r="AH14" s="5" t="s">
        <v>75</v>
      </c>
      <c r="AI14" s="1" t="s">
        <v>46</v>
      </c>
    </row>
    <row r="15" spans="1:34" ht="12.75">
      <c r="A15" s="1" t="s">
        <v>97</v>
      </c>
      <c r="C15" s="1" t="s">
        <v>65</v>
      </c>
      <c r="E15" s="38" t="s">
        <v>0</v>
      </c>
      <c r="F15" s="30">
        <v>54</v>
      </c>
      <c r="I15" s="4">
        <v>208</v>
      </c>
      <c r="J15" s="22">
        <f t="shared" si="0"/>
        <v>208</v>
      </c>
      <c r="K15" s="4">
        <v>42</v>
      </c>
      <c r="L15" s="4">
        <v>47</v>
      </c>
      <c r="M15" s="5">
        <v>518</v>
      </c>
      <c r="N15" s="4">
        <v>0.10424710424710425</v>
      </c>
      <c r="O15" s="5">
        <v>388</v>
      </c>
      <c r="P15" s="4">
        <f t="shared" si="1"/>
        <v>0.5360824742268041</v>
      </c>
      <c r="Q15" s="5">
        <v>2858</v>
      </c>
      <c r="R15" s="23">
        <f>(F15/M15)/(Q15/10000)</f>
        <v>0.36475543823339485</v>
      </c>
      <c r="S15" s="5">
        <v>0.7</v>
      </c>
      <c r="T15" s="27">
        <v>1.67</v>
      </c>
      <c r="U15" s="5">
        <v>98</v>
      </c>
      <c r="V15" s="4">
        <f t="shared" si="2"/>
        <v>0.5510204081632653</v>
      </c>
      <c r="W15" s="5">
        <v>21</v>
      </c>
      <c r="X15" s="4">
        <f t="shared" si="4"/>
        <v>2.5714285714285716</v>
      </c>
      <c r="Y15" s="27">
        <v>155</v>
      </c>
      <c r="Z15" s="4">
        <f t="shared" si="3"/>
        <v>1.3419354838709678</v>
      </c>
      <c r="AA15" s="27">
        <v>93</v>
      </c>
      <c r="AB15" s="5">
        <v>1964</v>
      </c>
      <c r="AC15" s="5">
        <v>1500</v>
      </c>
      <c r="AD15" s="5">
        <v>35</v>
      </c>
      <c r="AE15" s="5">
        <v>22</v>
      </c>
      <c r="AF15" s="5">
        <v>39</v>
      </c>
      <c r="AG15" s="5">
        <v>21</v>
      </c>
      <c r="AH15" s="5" t="s">
        <v>60</v>
      </c>
    </row>
    <row r="16" spans="1:34" ht="12.75">
      <c r="A16" s="1" t="s">
        <v>109</v>
      </c>
      <c r="C16" s="1" t="s">
        <v>56</v>
      </c>
      <c r="E16" s="38" t="s">
        <v>0</v>
      </c>
      <c r="F16" s="30">
        <v>242</v>
      </c>
      <c r="I16" s="4">
        <v>339</v>
      </c>
      <c r="J16" s="22">
        <f t="shared" si="0"/>
        <v>339</v>
      </c>
      <c r="K16" s="4">
        <v>95</v>
      </c>
      <c r="L16" s="4">
        <v>95</v>
      </c>
      <c r="M16" s="5">
        <v>167</v>
      </c>
      <c r="N16" s="4">
        <v>1.4491017964071857</v>
      </c>
      <c r="O16" s="5">
        <v>513</v>
      </c>
      <c r="P16" s="4">
        <f t="shared" si="1"/>
        <v>0.6608187134502924</v>
      </c>
      <c r="Q16" s="5">
        <v>3619</v>
      </c>
      <c r="R16" s="23">
        <f>(F16/M16)/(Q16/10000)</f>
        <v>4.004149755200845</v>
      </c>
      <c r="S16" s="5">
        <v>0.5</v>
      </c>
      <c r="T16" s="27">
        <v>0.58</v>
      </c>
      <c r="U16" s="5">
        <v>47</v>
      </c>
      <c r="V16" s="4">
        <f t="shared" si="2"/>
        <v>5.148936170212766</v>
      </c>
      <c r="W16" s="5">
        <v>13</v>
      </c>
      <c r="X16" s="4">
        <f t="shared" si="4"/>
        <v>18.615384615384617</v>
      </c>
      <c r="Y16" s="27">
        <v>54</v>
      </c>
      <c r="Z16" s="4">
        <f t="shared" si="3"/>
        <v>6.277777777777778</v>
      </c>
      <c r="AA16" s="27">
        <v>93</v>
      </c>
      <c r="AB16" s="5">
        <v>1989</v>
      </c>
      <c r="AD16" s="5">
        <v>17</v>
      </c>
      <c r="AE16" s="5">
        <v>16</v>
      </c>
      <c r="AF16" s="5">
        <v>28</v>
      </c>
      <c r="AG16" s="5">
        <v>18</v>
      </c>
      <c r="AH16" s="5" t="s">
        <v>110</v>
      </c>
    </row>
    <row r="17" spans="1:34" ht="12.75">
      <c r="A17" s="1" t="s">
        <v>111</v>
      </c>
      <c r="C17" s="1" t="s">
        <v>112</v>
      </c>
      <c r="E17" s="38" t="s">
        <v>0</v>
      </c>
      <c r="F17" s="30">
        <v>838</v>
      </c>
      <c r="I17" s="4">
        <v>1055</v>
      </c>
      <c r="J17" s="22">
        <f t="shared" si="0"/>
        <v>1055</v>
      </c>
      <c r="K17" s="4">
        <v>119</v>
      </c>
      <c r="L17" s="4">
        <v>135</v>
      </c>
      <c r="M17" s="5">
        <v>550</v>
      </c>
      <c r="N17" s="4">
        <v>1.5236363636363637</v>
      </c>
      <c r="O17" s="5">
        <v>454</v>
      </c>
      <c r="P17" s="4">
        <f t="shared" si="1"/>
        <v>2.3237885462555066</v>
      </c>
      <c r="U17" s="5">
        <v>3</v>
      </c>
      <c r="V17" s="4">
        <f t="shared" si="2"/>
        <v>279.3333333333333</v>
      </c>
      <c r="W17" s="5">
        <v>0</v>
      </c>
      <c r="X17" s="4" t="s">
        <v>6</v>
      </c>
      <c r="Y17" s="5">
        <v>12</v>
      </c>
      <c r="Z17" s="4">
        <f t="shared" si="3"/>
        <v>87.91666666666667</v>
      </c>
      <c r="AB17" s="5">
        <v>1968</v>
      </c>
      <c r="AD17" s="5">
        <v>113</v>
      </c>
      <c r="AE17" s="5">
        <v>26</v>
      </c>
      <c r="AF17" s="5">
        <v>117</v>
      </c>
      <c r="AG17" s="5">
        <v>24</v>
      </c>
      <c r="AH17" s="5" t="s">
        <v>110</v>
      </c>
    </row>
    <row r="18" spans="1:34" ht="12.75">
      <c r="A18" s="1" t="s">
        <v>115</v>
      </c>
      <c r="C18" s="1" t="s">
        <v>80</v>
      </c>
      <c r="E18" s="38" t="s">
        <v>0</v>
      </c>
      <c r="F18" s="30">
        <v>443</v>
      </c>
      <c r="G18" s="4">
        <v>732</v>
      </c>
      <c r="H18" s="4">
        <v>732</v>
      </c>
      <c r="I18" s="4">
        <f>H18*1.2</f>
        <v>878.4</v>
      </c>
      <c r="J18" s="22">
        <f t="shared" si="0"/>
        <v>878.4</v>
      </c>
      <c r="K18" s="4">
        <v>220</v>
      </c>
      <c r="L18" s="4">
        <v>248</v>
      </c>
      <c r="M18" s="5">
        <v>567</v>
      </c>
      <c r="N18" s="4">
        <v>0.781305114638448</v>
      </c>
      <c r="O18" s="5">
        <v>608</v>
      </c>
      <c r="P18" s="4">
        <f t="shared" si="1"/>
        <v>1.444736842105263</v>
      </c>
      <c r="Q18" s="5">
        <v>2924</v>
      </c>
      <c r="R18" s="23">
        <f>(F18/M18)/(Q18/10000)</f>
        <v>2.6720421157265664</v>
      </c>
      <c r="U18" s="5">
        <v>22</v>
      </c>
      <c r="V18" s="4">
        <f t="shared" si="2"/>
        <v>20.136363636363637</v>
      </c>
      <c r="W18" s="5">
        <v>18</v>
      </c>
      <c r="X18" s="4">
        <f>+F18/W18</f>
        <v>24.61111111111111</v>
      </c>
      <c r="Y18" s="5">
        <v>123</v>
      </c>
      <c r="Z18" s="4">
        <f t="shared" si="3"/>
        <v>7.1414634146341465</v>
      </c>
      <c r="AB18" s="5">
        <v>1987</v>
      </c>
      <c r="AD18" s="5">
        <v>36</v>
      </c>
      <c r="AE18" s="5">
        <v>17</v>
      </c>
      <c r="AF18" s="5">
        <v>26</v>
      </c>
      <c r="AG18" s="5">
        <v>11</v>
      </c>
      <c r="AH18" s="5" t="s">
        <v>60</v>
      </c>
    </row>
    <row r="19" spans="1:34" ht="12.75">
      <c r="A19" s="1" t="s">
        <v>116</v>
      </c>
      <c r="C19" s="1" t="s">
        <v>80</v>
      </c>
      <c r="E19" s="38" t="s">
        <v>0</v>
      </c>
      <c r="F19" s="30">
        <v>267</v>
      </c>
      <c r="G19" s="4">
        <v>360</v>
      </c>
      <c r="H19" s="4">
        <v>360</v>
      </c>
      <c r="I19" s="4">
        <f>H19*1.2</f>
        <v>432</v>
      </c>
      <c r="J19" s="22">
        <f t="shared" si="0"/>
        <v>432</v>
      </c>
      <c r="K19" s="4">
        <v>66</v>
      </c>
      <c r="L19" s="4">
        <v>76</v>
      </c>
      <c r="M19" s="5">
        <v>424</v>
      </c>
      <c r="N19" s="4">
        <v>0.6297169811320755</v>
      </c>
      <c r="O19" s="5">
        <v>346</v>
      </c>
      <c r="P19" s="4">
        <f t="shared" si="1"/>
        <v>1.2485549132947977</v>
      </c>
      <c r="Q19" s="5">
        <v>3432</v>
      </c>
      <c r="R19" s="23">
        <f>(F19/M19)/(Q19/10000)</f>
        <v>1.8348396886132736</v>
      </c>
      <c r="U19" s="5">
        <v>2</v>
      </c>
      <c r="V19" s="4">
        <f t="shared" si="2"/>
        <v>133.5</v>
      </c>
      <c r="W19" s="5">
        <v>2</v>
      </c>
      <c r="X19" s="4">
        <f>+F19/W19</f>
        <v>133.5</v>
      </c>
      <c r="Y19" s="5">
        <v>5</v>
      </c>
      <c r="Z19" s="4">
        <f t="shared" si="3"/>
        <v>86.4</v>
      </c>
      <c r="AB19" s="5">
        <v>1990</v>
      </c>
      <c r="AD19" s="5">
        <v>35</v>
      </c>
      <c r="AE19" s="5">
        <v>30</v>
      </c>
      <c r="AF19" s="5">
        <v>46</v>
      </c>
      <c r="AG19" s="5">
        <v>29</v>
      </c>
      <c r="AH19" s="5" t="s">
        <v>94</v>
      </c>
    </row>
    <row r="20" spans="1:34" ht="12.75">
      <c r="A20" s="1" t="s">
        <v>118</v>
      </c>
      <c r="C20" s="1" t="s">
        <v>80</v>
      </c>
      <c r="E20" s="38" t="s">
        <v>0</v>
      </c>
      <c r="F20" s="30">
        <v>223</v>
      </c>
      <c r="G20" s="4">
        <v>319</v>
      </c>
      <c r="H20" s="4">
        <v>319</v>
      </c>
      <c r="I20" s="4">
        <f>H20*1.2</f>
        <v>382.8</v>
      </c>
      <c r="J20" s="22">
        <f t="shared" si="0"/>
        <v>382.8</v>
      </c>
      <c r="K20" s="4">
        <v>223</v>
      </c>
      <c r="M20" s="5">
        <v>579</v>
      </c>
      <c r="N20" s="4">
        <v>0.385146804835924</v>
      </c>
      <c r="O20" s="5">
        <v>476</v>
      </c>
      <c r="P20" s="4">
        <f t="shared" si="1"/>
        <v>0.8042016806722689</v>
      </c>
      <c r="Q20" s="5">
        <v>2594</v>
      </c>
      <c r="R20" s="23">
        <f>(F20/M20)/(Q20/10000)</f>
        <v>1.4847602345255357</v>
      </c>
      <c r="U20" s="5">
        <v>62</v>
      </c>
      <c r="V20" s="4">
        <f t="shared" si="2"/>
        <v>3.596774193548387</v>
      </c>
      <c r="W20" s="5">
        <v>10</v>
      </c>
      <c r="X20" s="4">
        <f>+F20/W20</f>
        <v>22.3</v>
      </c>
      <c r="Y20" s="5">
        <v>0</v>
      </c>
      <c r="Z20" s="4" t="s">
        <v>50</v>
      </c>
      <c r="AB20" s="5">
        <v>1852</v>
      </c>
      <c r="AC20" s="5">
        <v>1000</v>
      </c>
      <c r="AD20" s="5">
        <v>50</v>
      </c>
      <c r="AE20" s="5">
        <v>25</v>
      </c>
      <c r="AF20" s="5">
        <v>49</v>
      </c>
      <c r="AG20" s="5">
        <v>22</v>
      </c>
      <c r="AH20" s="5" t="s">
        <v>75</v>
      </c>
    </row>
    <row r="21" spans="1:35" ht="12.75">
      <c r="A21" s="29" t="s">
        <v>120</v>
      </c>
      <c r="B21" s="29"/>
      <c r="C21" s="29" t="s">
        <v>62</v>
      </c>
      <c r="E21" s="38" t="s">
        <v>0</v>
      </c>
      <c r="F21" s="30"/>
      <c r="I21" s="4">
        <v>160</v>
      </c>
      <c r="J21" s="22">
        <f t="shared" si="0"/>
        <v>160</v>
      </c>
      <c r="O21" s="5">
        <v>166</v>
      </c>
      <c r="P21" s="4">
        <f t="shared" si="1"/>
        <v>0.963855421686747</v>
      </c>
      <c r="R21" s="23"/>
      <c r="T21" s="35"/>
      <c r="V21" s="4"/>
      <c r="X21" s="4"/>
      <c r="Y21" s="5">
        <v>13</v>
      </c>
      <c r="Z21" s="4">
        <f aca="true" t="shared" si="5" ref="Z21:Z27">+J21/Y21</f>
        <v>12.307692307692308</v>
      </c>
      <c r="AA21" s="35"/>
      <c r="AB21" s="5">
        <v>1978</v>
      </c>
      <c r="AH21" s="5" t="s">
        <v>66</v>
      </c>
      <c r="AI21" s="1" t="s">
        <v>121</v>
      </c>
    </row>
    <row r="22" spans="1:34" ht="12.75">
      <c r="A22" s="1" t="s">
        <v>122</v>
      </c>
      <c r="C22" s="1" t="s">
        <v>65</v>
      </c>
      <c r="E22" s="38" t="s">
        <v>0</v>
      </c>
      <c r="F22" s="30">
        <v>588</v>
      </c>
      <c r="I22" s="4">
        <v>654</v>
      </c>
      <c r="J22" s="22">
        <f t="shared" si="0"/>
        <v>654</v>
      </c>
      <c r="K22" s="4">
        <v>112</v>
      </c>
      <c r="L22" s="4">
        <v>122</v>
      </c>
      <c r="M22" s="5">
        <v>400</v>
      </c>
      <c r="N22" s="4">
        <v>1.47</v>
      </c>
      <c r="O22" s="5">
        <v>475</v>
      </c>
      <c r="P22" s="4">
        <f t="shared" si="1"/>
        <v>1.3768421052631579</v>
      </c>
      <c r="R22" s="23"/>
      <c r="S22" s="5" t="s">
        <v>6</v>
      </c>
      <c r="T22" s="27">
        <v>0.71</v>
      </c>
      <c r="U22" s="5">
        <v>28</v>
      </c>
      <c r="V22" s="4">
        <f aca="true" t="shared" si="6" ref="V22:V27">+F22/U22</f>
        <v>21</v>
      </c>
      <c r="W22" s="5">
        <v>10</v>
      </c>
      <c r="X22" s="4">
        <f>+F22/W22</f>
        <v>58.8</v>
      </c>
      <c r="Y22" s="27">
        <v>48</v>
      </c>
      <c r="Z22" s="4">
        <f t="shared" si="5"/>
        <v>13.625</v>
      </c>
      <c r="AA22" s="27">
        <v>68</v>
      </c>
      <c r="AB22" s="5">
        <v>1990</v>
      </c>
      <c r="AD22" s="5">
        <v>17</v>
      </c>
      <c r="AE22" s="5">
        <v>6</v>
      </c>
      <c r="AF22" s="5">
        <v>18</v>
      </c>
      <c r="AG22" s="5">
        <v>9</v>
      </c>
      <c r="AH22" s="5" t="s">
        <v>60</v>
      </c>
    </row>
    <row r="23" spans="1:34" ht="12.75">
      <c r="A23" s="1" t="s">
        <v>135</v>
      </c>
      <c r="C23" s="1" t="s">
        <v>112</v>
      </c>
      <c r="E23" s="38" t="s">
        <v>0</v>
      </c>
      <c r="F23" s="30">
        <v>838</v>
      </c>
      <c r="I23" s="4">
        <v>1190</v>
      </c>
      <c r="J23" s="22">
        <f t="shared" si="0"/>
        <v>1190</v>
      </c>
      <c r="K23" s="4">
        <v>119</v>
      </c>
      <c r="L23" s="4">
        <v>140</v>
      </c>
      <c r="M23" s="5">
        <v>550</v>
      </c>
      <c r="N23" s="4">
        <v>1.5236363636363637</v>
      </c>
      <c r="O23" s="5">
        <v>502</v>
      </c>
      <c r="P23" s="4">
        <f t="shared" si="1"/>
        <v>2.3705179282868527</v>
      </c>
      <c r="Q23" s="5">
        <v>2905</v>
      </c>
      <c r="R23" s="23">
        <f>(F23/M23)/(Q23/10000)</f>
        <v>5.24487560632139</v>
      </c>
      <c r="S23" s="5">
        <v>0.998</v>
      </c>
      <c r="T23" s="27">
        <v>0.12</v>
      </c>
      <c r="U23" s="5">
        <v>20</v>
      </c>
      <c r="V23" s="4">
        <f t="shared" si="6"/>
        <v>41.9</v>
      </c>
      <c r="W23" s="5">
        <v>5</v>
      </c>
      <c r="X23" s="4">
        <f>+F23/W23</f>
        <v>167.6</v>
      </c>
      <c r="Y23" s="27">
        <v>15</v>
      </c>
      <c r="Z23" s="4">
        <f t="shared" si="5"/>
        <v>79.33333333333333</v>
      </c>
      <c r="AA23" s="27">
        <v>126</v>
      </c>
      <c r="AB23" s="5">
        <v>1962</v>
      </c>
      <c r="AD23" s="5">
        <v>141</v>
      </c>
      <c r="AE23" s="5">
        <v>58</v>
      </c>
      <c r="AF23" s="5">
        <v>145</v>
      </c>
      <c r="AG23" s="5">
        <v>51</v>
      </c>
      <c r="AH23" s="5" t="s">
        <v>110</v>
      </c>
    </row>
    <row r="24" spans="1:34" ht="12.75">
      <c r="A24" s="1" t="s">
        <v>136</v>
      </c>
      <c r="C24" s="1" t="s">
        <v>56</v>
      </c>
      <c r="E24" s="38" t="s">
        <v>0</v>
      </c>
      <c r="F24" s="30">
        <v>1170</v>
      </c>
      <c r="I24" s="4">
        <v>1522</v>
      </c>
      <c r="J24" s="22">
        <f t="shared" si="0"/>
        <v>1522</v>
      </c>
      <c r="K24" s="4">
        <v>1170</v>
      </c>
      <c r="M24" s="5">
        <v>1990</v>
      </c>
      <c r="N24" s="4">
        <v>0.5879396984924623</v>
      </c>
      <c r="O24" s="5">
        <v>1271</v>
      </c>
      <c r="P24" s="4">
        <f t="shared" si="1"/>
        <v>1.1974822974036192</v>
      </c>
      <c r="Q24" s="5">
        <v>4128</v>
      </c>
      <c r="R24" s="23">
        <f>(F24/M24)/(Q24/10000)</f>
        <v>1.4242725254177866</v>
      </c>
      <c r="S24" s="5">
        <v>1.057</v>
      </c>
      <c r="T24" s="27">
        <v>2.24</v>
      </c>
      <c r="U24" s="5">
        <v>499</v>
      </c>
      <c r="V24" s="4">
        <f t="shared" si="6"/>
        <v>2.344689378757515</v>
      </c>
      <c r="W24" s="5">
        <v>148</v>
      </c>
      <c r="X24" s="4">
        <f>+F24/W24</f>
        <v>7.905405405405405</v>
      </c>
      <c r="Y24" s="36">
        <v>1176</v>
      </c>
      <c r="Z24" s="4">
        <f t="shared" si="5"/>
        <v>1.2942176870748299</v>
      </c>
      <c r="AA24" s="27">
        <v>526</v>
      </c>
      <c r="AB24" s="5">
        <v>1989</v>
      </c>
      <c r="AD24" s="5">
        <v>44</v>
      </c>
      <c r="AE24" s="5">
        <v>40</v>
      </c>
      <c r="AF24" s="5">
        <v>70</v>
      </c>
      <c r="AG24" s="5">
        <v>45</v>
      </c>
      <c r="AH24" s="5" t="s">
        <v>70</v>
      </c>
    </row>
    <row r="25" spans="1:34" ht="12.75">
      <c r="A25" s="1" t="s">
        <v>137</v>
      </c>
      <c r="C25" s="1" t="s">
        <v>138</v>
      </c>
      <c r="E25" s="38" t="s">
        <v>0</v>
      </c>
      <c r="F25" s="21">
        <v>650</v>
      </c>
      <c r="H25" s="4">
        <v>895</v>
      </c>
      <c r="I25" s="4">
        <v>1011</v>
      </c>
      <c r="J25" s="22">
        <f t="shared" si="0"/>
        <v>1011</v>
      </c>
      <c r="K25" s="4">
        <v>95</v>
      </c>
      <c r="M25" s="5">
        <v>448</v>
      </c>
      <c r="N25" s="4">
        <v>1.4508928571428572</v>
      </c>
      <c r="O25" s="5">
        <v>445</v>
      </c>
      <c r="P25" s="4">
        <f t="shared" si="1"/>
        <v>2.2719101123595506</v>
      </c>
      <c r="Q25" s="5">
        <v>2418</v>
      </c>
      <c r="R25" s="23">
        <f>(F25/M25)/(Q25/10000)</f>
        <v>6.000384024577573</v>
      </c>
      <c r="U25" s="5">
        <v>85</v>
      </c>
      <c r="V25" s="4">
        <f t="shared" si="6"/>
        <v>7.647058823529412</v>
      </c>
      <c r="W25" s="5">
        <v>8</v>
      </c>
      <c r="X25" s="4">
        <f>+F25/W25</f>
        <v>81.25</v>
      </c>
      <c r="Y25" s="5">
        <v>201</v>
      </c>
      <c r="Z25" s="4">
        <f t="shared" si="5"/>
        <v>5.029850746268656</v>
      </c>
      <c r="AB25" s="5">
        <v>1981</v>
      </c>
      <c r="AC25" s="5" t="s">
        <v>139</v>
      </c>
      <c r="AD25" s="5">
        <v>60</v>
      </c>
      <c r="AE25" s="5">
        <v>49</v>
      </c>
      <c r="AF25" s="5">
        <v>73</v>
      </c>
      <c r="AG25" s="5">
        <v>50</v>
      </c>
      <c r="AH25" s="5" t="s">
        <v>140</v>
      </c>
    </row>
    <row r="26" spans="1:35" ht="12.75">
      <c r="A26" s="1" t="s">
        <v>144</v>
      </c>
      <c r="C26" s="1" t="s">
        <v>44</v>
      </c>
      <c r="D26" s="27" t="s">
        <v>606</v>
      </c>
      <c r="E26" s="38" t="s">
        <v>0</v>
      </c>
      <c r="F26" s="30">
        <v>122</v>
      </c>
      <c r="G26" s="4">
        <v>212</v>
      </c>
      <c r="I26" s="4">
        <v>212</v>
      </c>
      <c r="J26" s="22">
        <f t="shared" si="0"/>
        <v>212</v>
      </c>
      <c r="K26" s="4">
        <v>38</v>
      </c>
      <c r="L26" s="4">
        <v>49</v>
      </c>
      <c r="M26" s="5">
        <v>240</v>
      </c>
      <c r="N26" s="4">
        <v>0.5083333333333333</v>
      </c>
      <c r="O26" s="5">
        <v>240</v>
      </c>
      <c r="P26" s="4">
        <f t="shared" si="1"/>
        <v>0.8833333333333333</v>
      </c>
      <c r="Q26" s="5">
        <v>4472</v>
      </c>
      <c r="R26" s="23">
        <f>(F26/M26)/(Q26/10000)</f>
        <v>1.1367024448419798</v>
      </c>
      <c r="U26" s="5">
        <v>4</v>
      </c>
      <c r="V26" s="4">
        <f t="shared" si="6"/>
        <v>30.5</v>
      </c>
      <c r="W26" s="5">
        <v>0</v>
      </c>
      <c r="Y26" s="5">
        <v>8</v>
      </c>
      <c r="Z26" s="4">
        <f t="shared" si="5"/>
        <v>26.5</v>
      </c>
      <c r="AB26" s="5">
        <v>1980</v>
      </c>
      <c r="AD26" s="5">
        <v>20</v>
      </c>
      <c r="AE26" s="5">
        <v>13</v>
      </c>
      <c r="AF26" s="5">
        <v>13</v>
      </c>
      <c r="AG26" s="5">
        <v>11</v>
      </c>
      <c r="AH26" s="5" t="s">
        <v>94</v>
      </c>
      <c r="AI26" s="1" t="s">
        <v>46</v>
      </c>
    </row>
    <row r="27" spans="1:34" ht="12.75">
      <c r="A27" s="1" t="s">
        <v>150</v>
      </c>
      <c r="C27" s="1" t="s">
        <v>151</v>
      </c>
      <c r="E27" s="38" t="s">
        <v>0</v>
      </c>
      <c r="F27" s="30">
        <v>384</v>
      </c>
      <c r="I27" s="4">
        <v>587</v>
      </c>
      <c r="J27" s="22">
        <f t="shared" si="0"/>
        <v>587</v>
      </c>
      <c r="K27" s="4">
        <v>78</v>
      </c>
      <c r="L27" s="4">
        <v>87</v>
      </c>
      <c r="M27" s="5">
        <v>600</v>
      </c>
      <c r="N27" s="4">
        <v>0.64</v>
      </c>
      <c r="O27" s="5">
        <v>631</v>
      </c>
      <c r="P27" s="4">
        <f t="shared" si="1"/>
        <v>0.93026941362916</v>
      </c>
      <c r="R27" s="23"/>
      <c r="S27" s="5">
        <v>0.225</v>
      </c>
      <c r="T27" s="27">
        <v>0.9</v>
      </c>
      <c r="U27" s="5">
        <v>74</v>
      </c>
      <c r="V27" s="4">
        <f t="shared" si="6"/>
        <v>5.1891891891891895</v>
      </c>
      <c r="W27" s="5">
        <v>9</v>
      </c>
      <c r="X27" s="4">
        <f>+F27/W27</f>
        <v>42.666666666666664</v>
      </c>
      <c r="Y27" s="27">
        <v>95</v>
      </c>
      <c r="Z27" s="4">
        <f t="shared" si="5"/>
        <v>6.178947368421053</v>
      </c>
      <c r="AA27" s="27">
        <v>106</v>
      </c>
      <c r="AB27" s="5">
        <v>1998</v>
      </c>
      <c r="AD27" s="5">
        <v>85</v>
      </c>
      <c r="AE27" s="5">
        <v>53</v>
      </c>
      <c r="AF27" s="5">
        <v>93</v>
      </c>
      <c r="AG27" s="5">
        <v>50</v>
      </c>
      <c r="AH27" s="5" t="s">
        <v>60</v>
      </c>
    </row>
    <row r="28" spans="1:34" ht="12.75">
      <c r="A28" s="29" t="s">
        <v>152</v>
      </c>
      <c r="B28" s="29"/>
      <c r="C28" s="29" t="s">
        <v>62</v>
      </c>
      <c r="E28" s="38" t="s">
        <v>0</v>
      </c>
      <c r="F28" s="30"/>
      <c r="I28" s="4">
        <v>507</v>
      </c>
      <c r="J28" s="22">
        <f t="shared" si="0"/>
        <v>507</v>
      </c>
      <c r="O28" s="5">
        <v>448</v>
      </c>
      <c r="P28" s="4">
        <f t="shared" si="1"/>
        <v>1.1316964285714286</v>
      </c>
      <c r="R28" s="23"/>
      <c r="T28" s="35"/>
      <c r="V28" s="4"/>
      <c r="X28" s="4"/>
      <c r="Y28" s="5">
        <v>0</v>
      </c>
      <c r="Z28" s="4" t="s">
        <v>50</v>
      </c>
      <c r="AA28" s="35"/>
      <c r="AB28" s="5">
        <v>1963</v>
      </c>
      <c r="AH28" s="5" t="s">
        <v>75</v>
      </c>
    </row>
    <row r="29" spans="1:35" ht="12.75">
      <c r="A29" s="7" t="s">
        <v>153</v>
      </c>
      <c r="C29" s="1" t="s">
        <v>80</v>
      </c>
      <c r="E29" s="38" t="s">
        <v>0</v>
      </c>
      <c r="F29" s="30">
        <v>226</v>
      </c>
      <c r="G29" s="4">
        <v>389</v>
      </c>
      <c r="H29" s="4">
        <v>389</v>
      </c>
      <c r="I29" s="4">
        <f>H29*1.2</f>
        <v>466.79999999999995</v>
      </c>
      <c r="J29" s="22">
        <f t="shared" si="0"/>
        <v>466.79999999999995</v>
      </c>
      <c r="K29" s="4">
        <v>226</v>
      </c>
      <c r="L29" s="4">
        <v>78</v>
      </c>
      <c r="M29" s="5">
        <v>243</v>
      </c>
      <c r="N29" s="4">
        <v>0.9300411522633745</v>
      </c>
      <c r="O29" s="5">
        <v>198</v>
      </c>
      <c r="P29" s="4">
        <f t="shared" si="1"/>
        <v>2.3575757575757574</v>
      </c>
      <c r="Q29" s="5">
        <v>3010</v>
      </c>
      <c r="R29" s="23">
        <f>(F29/M29)/(Q29/10000)</f>
        <v>3.0898377151607126</v>
      </c>
      <c r="S29" s="5">
        <v>0.227</v>
      </c>
      <c r="U29" s="5">
        <v>28</v>
      </c>
      <c r="V29" s="4">
        <f aca="true" t="shared" si="7" ref="V29:V34">+F29/U29</f>
        <v>8.071428571428571</v>
      </c>
      <c r="W29" s="5">
        <v>5</v>
      </c>
      <c r="X29" s="4">
        <f aca="true" t="shared" si="8" ref="X29:X34">+F29/W29</f>
        <v>45.2</v>
      </c>
      <c r="Y29" s="5">
        <v>30</v>
      </c>
      <c r="Z29" s="4">
        <f aca="true" t="shared" si="9" ref="Z29:Z34">+J29/Y29</f>
        <v>15.559999999999999</v>
      </c>
      <c r="AB29" s="5">
        <v>1987</v>
      </c>
      <c r="AC29" s="5">
        <v>800</v>
      </c>
      <c r="AD29" s="5">
        <v>98</v>
      </c>
      <c r="AE29" s="5">
        <v>46</v>
      </c>
      <c r="AF29" s="5">
        <v>91</v>
      </c>
      <c r="AG29" s="5">
        <v>36</v>
      </c>
      <c r="AH29" s="5" t="s">
        <v>110</v>
      </c>
      <c r="AI29" s="1" t="s">
        <v>154</v>
      </c>
    </row>
    <row r="30" spans="1:34" ht="12.75">
      <c r="A30" s="1" t="s">
        <v>157</v>
      </c>
      <c r="C30" s="1" t="s">
        <v>151</v>
      </c>
      <c r="E30" s="38" t="s">
        <v>0</v>
      </c>
      <c r="F30" s="21">
        <v>284</v>
      </c>
      <c r="I30" s="4">
        <v>486</v>
      </c>
      <c r="J30" s="22">
        <f t="shared" si="0"/>
        <v>486</v>
      </c>
      <c r="K30" s="4">
        <v>146</v>
      </c>
      <c r="L30" s="4">
        <v>94</v>
      </c>
      <c r="M30" s="5">
        <v>385</v>
      </c>
      <c r="N30" s="4">
        <v>0.7376623376623377</v>
      </c>
      <c r="O30" s="5">
        <v>398</v>
      </c>
      <c r="P30" s="4">
        <f t="shared" si="1"/>
        <v>1.221105527638191</v>
      </c>
      <c r="Q30" s="5">
        <v>3318</v>
      </c>
      <c r="R30" s="23">
        <f>(F30/M30)/(Q30/10000)</f>
        <v>2.223213796450686</v>
      </c>
      <c r="T30" s="27">
        <v>1.08</v>
      </c>
      <c r="U30" s="5">
        <v>47</v>
      </c>
      <c r="V30" s="4">
        <f t="shared" si="7"/>
        <v>6.042553191489362</v>
      </c>
      <c r="W30" s="5">
        <v>1</v>
      </c>
      <c r="X30" s="4">
        <f t="shared" si="8"/>
        <v>284</v>
      </c>
      <c r="Y30" s="27">
        <v>158</v>
      </c>
      <c r="Z30" s="4">
        <f t="shared" si="9"/>
        <v>3.0759493670886076</v>
      </c>
      <c r="AA30" s="27">
        <v>146</v>
      </c>
      <c r="AB30" s="5">
        <v>1987</v>
      </c>
      <c r="AD30" s="5">
        <v>138</v>
      </c>
      <c r="AE30" s="5">
        <v>110</v>
      </c>
      <c r="AF30" s="5">
        <v>132</v>
      </c>
      <c r="AG30" s="5">
        <v>101</v>
      </c>
      <c r="AH30" s="5" t="s">
        <v>45</v>
      </c>
    </row>
    <row r="31" spans="1:34" ht="12.75">
      <c r="A31" s="1" t="s">
        <v>160</v>
      </c>
      <c r="C31" s="1" t="s">
        <v>56</v>
      </c>
      <c r="E31" s="38" t="s">
        <v>0</v>
      </c>
      <c r="F31" s="30">
        <v>535</v>
      </c>
      <c r="I31" s="4">
        <v>804</v>
      </c>
      <c r="J31" s="22">
        <f t="shared" si="0"/>
        <v>804</v>
      </c>
      <c r="K31" s="4">
        <v>179</v>
      </c>
      <c r="L31" s="4">
        <v>50</v>
      </c>
      <c r="M31" s="5">
        <v>632</v>
      </c>
      <c r="N31" s="4">
        <v>0.8465189873417721</v>
      </c>
      <c r="O31" s="5">
        <v>1195</v>
      </c>
      <c r="P31" s="4">
        <f t="shared" si="1"/>
        <v>0.6728033472803348</v>
      </c>
      <c r="Q31" s="5">
        <v>2880</v>
      </c>
      <c r="R31" s="23">
        <f>(F31/M31)/(Q31/10000)</f>
        <v>2.9393020393811535</v>
      </c>
      <c r="S31" s="5">
        <v>0.204</v>
      </c>
      <c r="T31" s="27">
        <v>0.74</v>
      </c>
      <c r="U31" s="5">
        <v>89</v>
      </c>
      <c r="V31" s="4">
        <f t="shared" si="7"/>
        <v>6.01123595505618</v>
      </c>
      <c r="W31" s="5">
        <v>10</v>
      </c>
      <c r="X31" s="4">
        <f t="shared" si="8"/>
        <v>53.5</v>
      </c>
      <c r="Y31" s="27">
        <v>131</v>
      </c>
      <c r="Z31" s="4">
        <f t="shared" si="9"/>
        <v>6.137404580152672</v>
      </c>
      <c r="AA31" s="27">
        <v>177</v>
      </c>
      <c r="AB31" s="5">
        <v>1983</v>
      </c>
      <c r="AD31" s="5">
        <v>29</v>
      </c>
      <c r="AE31" s="5">
        <v>21</v>
      </c>
      <c r="AF31" s="5">
        <v>33</v>
      </c>
      <c r="AG31" s="5">
        <v>18</v>
      </c>
      <c r="AH31" s="5" t="s">
        <v>75</v>
      </c>
    </row>
    <row r="32" spans="1:35" ht="12.75">
      <c r="A32" s="1" t="s">
        <v>163</v>
      </c>
      <c r="C32" s="1" t="s">
        <v>44</v>
      </c>
      <c r="D32" s="27" t="s">
        <v>44</v>
      </c>
      <c r="E32" s="38" t="s">
        <v>0</v>
      </c>
      <c r="F32" s="30">
        <v>170</v>
      </c>
      <c r="G32" s="4">
        <v>314</v>
      </c>
      <c r="I32" s="4">
        <v>364</v>
      </c>
      <c r="J32" s="22">
        <f t="shared" si="0"/>
        <v>364</v>
      </c>
      <c r="K32" s="4">
        <v>50</v>
      </c>
      <c r="L32" s="4">
        <v>59</v>
      </c>
      <c r="M32" s="5">
        <v>440</v>
      </c>
      <c r="N32" s="4">
        <v>0.38636363636363635</v>
      </c>
      <c r="O32" s="5">
        <v>613</v>
      </c>
      <c r="P32" s="4">
        <f t="shared" si="1"/>
        <v>0.5938009787928222</v>
      </c>
      <c r="Q32" s="5">
        <v>2856</v>
      </c>
      <c r="R32" s="23">
        <f>(F32/M32)/(Q32/10000)</f>
        <v>1.3528138528138527</v>
      </c>
      <c r="U32" s="5">
        <v>179</v>
      </c>
      <c r="V32" s="4">
        <f t="shared" si="7"/>
        <v>0.9497206703910615</v>
      </c>
      <c r="W32" s="5">
        <v>32</v>
      </c>
      <c r="X32" s="4">
        <f t="shared" si="8"/>
        <v>5.3125</v>
      </c>
      <c r="Y32" s="5">
        <v>312</v>
      </c>
      <c r="Z32" s="4">
        <f t="shared" si="9"/>
        <v>1.1666666666666667</v>
      </c>
      <c r="AB32" s="5">
        <v>1985</v>
      </c>
      <c r="AD32" s="5">
        <v>65</v>
      </c>
      <c r="AE32" s="5">
        <v>56</v>
      </c>
      <c r="AF32" s="5">
        <v>78</v>
      </c>
      <c r="AG32" s="5">
        <v>57</v>
      </c>
      <c r="AH32" s="5" t="s">
        <v>94</v>
      </c>
      <c r="AI32" s="1" t="s">
        <v>46</v>
      </c>
    </row>
    <row r="33" spans="1:34" ht="12.75">
      <c r="A33" s="1" t="s">
        <v>166</v>
      </c>
      <c r="C33" s="1" t="s">
        <v>56</v>
      </c>
      <c r="E33" s="38" t="s">
        <v>0</v>
      </c>
      <c r="F33" s="30">
        <v>253</v>
      </c>
      <c r="I33" s="4">
        <v>288</v>
      </c>
      <c r="J33" s="22">
        <f t="shared" si="0"/>
        <v>288</v>
      </c>
      <c r="K33" s="4">
        <v>253</v>
      </c>
      <c r="M33" s="5">
        <v>380</v>
      </c>
      <c r="N33" s="4">
        <v>0.6657894736842105</v>
      </c>
      <c r="O33" s="5">
        <v>429</v>
      </c>
      <c r="P33" s="4">
        <f t="shared" si="1"/>
        <v>0.6713286713286714</v>
      </c>
      <c r="R33" s="23"/>
      <c r="U33" s="5">
        <v>16</v>
      </c>
      <c r="V33" s="4">
        <f t="shared" si="7"/>
        <v>15.8125</v>
      </c>
      <c r="W33" s="5">
        <v>10</v>
      </c>
      <c r="X33" s="4">
        <f t="shared" si="8"/>
        <v>25.3</v>
      </c>
      <c r="Y33" s="5">
        <v>3</v>
      </c>
      <c r="Z33" s="4">
        <f t="shared" si="9"/>
        <v>96</v>
      </c>
      <c r="AB33" s="5">
        <v>1977</v>
      </c>
      <c r="AD33" s="5">
        <v>25</v>
      </c>
      <c r="AE33" s="5">
        <v>2</v>
      </c>
      <c r="AF33" s="5">
        <v>22</v>
      </c>
      <c r="AG33" s="5">
        <v>16</v>
      </c>
      <c r="AH33" s="5" t="s">
        <v>110</v>
      </c>
    </row>
    <row r="34" spans="1:34" ht="12.75">
      <c r="A34" s="1" t="s">
        <v>169</v>
      </c>
      <c r="C34" s="1" t="s">
        <v>62</v>
      </c>
      <c r="E34" s="38" t="s">
        <v>0</v>
      </c>
      <c r="F34" s="30">
        <v>899</v>
      </c>
      <c r="I34" s="4">
        <v>1060</v>
      </c>
      <c r="J34" s="22">
        <f t="shared" si="0"/>
        <v>1060</v>
      </c>
      <c r="K34" s="4">
        <v>69</v>
      </c>
      <c r="M34" s="5">
        <v>1493</v>
      </c>
      <c r="N34" s="4">
        <v>0.6021433355659745</v>
      </c>
      <c r="O34" s="5">
        <v>951</v>
      </c>
      <c r="P34" s="4">
        <f t="shared" si="1"/>
        <v>1.1146161934805467</v>
      </c>
      <c r="Q34" s="5">
        <v>2806</v>
      </c>
      <c r="R34" s="23">
        <f>(F34/M34)/(Q34/10000)</f>
        <v>2.1459135266071794</v>
      </c>
      <c r="S34" s="5">
        <v>0.4</v>
      </c>
      <c r="T34" s="27">
        <v>0.8</v>
      </c>
      <c r="U34" s="5">
        <v>264</v>
      </c>
      <c r="V34" s="4">
        <f t="shared" si="7"/>
        <v>3.4053030303030303</v>
      </c>
      <c r="W34" s="5">
        <v>54</v>
      </c>
      <c r="X34" s="4">
        <f t="shared" si="8"/>
        <v>16.64814814814815</v>
      </c>
      <c r="Y34" s="27">
        <v>304</v>
      </c>
      <c r="Z34" s="4">
        <f t="shared" si="9"/>
        <v>3.486842105263158</v>
      </c>
      <c r="AA34" s="27">
        <v>381</v>
      </c>
      <c r="AB34" s="5">
        <v>1992</v>
      </c>
      <c r="AD34" s="38">
        <v>0</v>
      </c>
      <c r="AE34" s="38">
        <v>0</v>
      </c>
      <c r="AF34" s="5">
        <v>33</v>
      </c>
      <c r="AG34" s="5">
        <v>23</v>
      </c>
      <c r="AH34" s="5" t="s">
        <v>170</v>
      </c>
    </row>
    <row r="35" spans="1:34" ht="12.75">
      <c r="A35" s="29" t="s">
        <v>172</v>
      </c>
      <c r="B35" s="29"/>
      <c r="C35" s="29" t="s">
        <v>56</v>
      </c>
      <c r="E35" s="38" t="s">
        <v>0</v>
      </c>
      <c r="F35" s="30"/>
      <c r="I35" s="4">
        <v>369</v>
      </c>
      <c r="J35" s="22">
        <f t="shared" si="0"/>
        <v>369</v>
      </c>
      <c r="L35" s="4">
        <v>58</v>
      </c>
      <c r="O35" s="5">
        <v>428</v>
      </c>
      <c r="P35" s="4">
        <f t="shared" si="1"/>
        <v>0.8621495327102804</v>
      </c>
      <c r="R35" s="23"/>
      <c r="T35" s="35"/>
      <c r="V35" s="4"/>
      <c r="X35" s="4"/>
      <c r="Y35" s="5">
        <v>0</v>
      </c>
      <c r="Z35" s="4" t="s">
        <v>50</v>
      </c>
      <c r="AA35" s="35"/>
      <c r="AB35" s="5">
        <v>2003</v>
      </c>
      <c r="AH35" s="5" t="s">
        <v>58</v>
      </c>
    </row>
    <row r="36" spans="1:35" ht="12.75">
      <c r="A36" s="1" t="s">
        <v>174</v>
      </c>
      <c r="C36" s="1" t="s">
        <v>44</v>
      </c>
      <c r="D36" s="27" t="s">
        <v>44</v>
      </c>
      <c r="E36" s="38" t="s">
        <v>0</v>
      </c>
      <c r="F36" s="30">
        <v>315</v>
      </c>
      <c r="G36" s="4">
        <v>482</v>
      </c>
      <c r="I36" s="4">
        <v>558</v>
      </c>
      <c r="J36" s="22">
        <f t="shared" si="0"/>
        <v>558</v>
      </c>
      <c r="K36" s="4">
        <v>60</v>
      </c>
      <c r="L36" s="4">
        <v>71</v>
      </c>
      <c r="M36" s="5">
        <v>340</v>
      </c>
      <c r="N36" s="4">
        <v>0.9264705882352942</v>
      </c>
      <c r="O36" s="5">
        <v>341</v>
      </c>
      <c r="P36" s="4">
        <f t="shared" si="1"/>
        <v>1.6363636363636365</v>
      </c>
      <c r="R36" s="23"/>
      <c r="U36" s="5">
        <v>61</v>
      </c>
      <c r="V36" s="4">
        <f>+F36/U36</f>
        <v>5.163934426229508</v>
      </c>
      <c r="W36" s="5">
        <v>9</v>
      </c>
      <c r="X36" s="4">
        <f>+F36/W36</f>
        <v>35</v>
      </c>
      <c r="Y36" s="5">
        <v>139</v>
      </c>
      <c r="Z36" s="4">
        <f aca="true" t="shared" si="10" ref="Z36:Z42">+J36/Y36</f>
        <v>4.014388489208633</v>
      </c>
      <c r="AB36" s="5">
        <v>1988</v>
      </c>
      <c r="AD36" s="5">
        <v>37</v>
      </c>
      <c r="AE36" s="5">
        <v>35</v>
      </c>
      <c r="AF36" s="5">
        <v>54</v>
      </c>
      <c r="AG36" s="5">
        <v>40</v>
      </c>
      <c r="AH36" s="5" t="s">
        <v>94</v>
      </c>
      <c r="AI36" s="1" t="s">
        <v>46</v>
      </c>
    </row>
    <row r="37" spans="1:34" ht="12.75">
      <c r="A37" s="1" t="s">
        <v>176</v>
      </c>
      <c r="C37" s="1" t="s">
        <v>56</v>
      </c>
      <c r="E37" s="38" t="s">
        <v>0</v>
      </c>
      <c r="F37" s="30">
        <v>1492</v>
      </c>
      <c r="I37" s="4">
        <v>1941</v>
      </c>
      <c r="J37" s="22">
        <f t="shared" si="0"/>
        <v>1941</v>
      </c>
      <c r="K37" s="4">
        <v>1492</v>
      </c>
      <c r="L37" s="4">
        <v>300</v>
      </c>
      <c r="M37" s="5">
        <v>1540</v>
      </c>
      <c r="N37" s="4">
        <v>0.9688311688311688</v>
      </c>
      <c r="O37" s="5">
        <v>852</v>
      </c>
      <c r="P37" s="4">
        <f t="shared" si="1"/>
        <v>2.278169014084507</v>
      </c>
      <c r="Q37" s="5">
        <v>3315</v>
      </c>
      <c r="R37" s="23">
        <f>(F37/M37)/(Q37/10000)</f>
        <v>2.9225676284499813</v>
      </c>
      <c r="S37" s="5">
        <v>0.213</v>
      </c>
      <c r="T37" s="27">
        <v>0.63</v>
      </c>
      <c r="U37" s="5">
        <v>930</v>
      </c>
      <c r="V37" s="4">
        <f>+F37/U37</f>
        <v>1.6043010752688172</v>
      </c>
      <c r="W37" s="5">
        <v>93</v>
      </c>
      <c r="X37" s="4">
        <f>+F37/W37</f>
        <v>16.043010752688172</v>
      </c>
      <c r="Y37" s="27">
        <v>741</v>
      </c>
      <c r="Z37" s="4">
        <f t="shared" si="10"/>
        <v>2.619433198380567</v>
      </c>
      <c r="AA37" s="36">
        <v>1170</v>
      </c>
      <c r="AB37" s="5">
        <v>1978</v>
      </c>
      <c r="AD37" s="5">
        <v>108</v>
      </c>
      <c r="AE37" s="5">
        <v>81</v>
      </c>
      <c r="AF37" s="5">
        <v>124</v>
      </c>
      <c r="AG37" s="5">
        <v>77</v>
      </c>
      <c r="AH37" s="5" t="s">
        <v>75</v>
      </c>
    </row>
    <row r="38" spans="1:34" ht="12.75">
      <c r="A38" s="1" t="s">
        <v>177</v>
      </c>
      <c r="C38" s="1" t="s">
        <v>56</v>
      </c>
      <c r="E38" s="38" t="s">
        <v>0</v>
      </c>
      <c r="F38" s="30">
        <v>448</v>
      </c>
      <c r="I38" s="4">
        <v>710</v>
      </c>
      <c r="J38" s="22">
        <f t="shared" si="0"/>
        <v>710</v>
      </c>
      <c r="K38" s="4">
        <v>155</v>
      </c>
      <c r="L38" s="4">
        <v>193</v>
      </c>
      <c r="M38" s="5">
        <v>471</v>
      </c>
      <c r="N38" s="4">
        <v>0.9511677282377919</v>
      </c>
      <c r="O38" s="5">
        <v>654</v>
      </c>
      <c r="P38" s="4">
        <f t="shared" si="1"/>
        <v>1.0856269113149848</v>
      </c>
      <c r="Q38" s="5">
        <v>5040</v>
      </c>
      <c r="R38" s="23">
        <f>(F38/M38)/(Q38/10000)</f>
        <v>1.8872375560273649</v>
      </c>
      <c r="S38" s="5">
        <v>0.29</v>
      </c>
      <c r="T38" s="27">
        <v>0.93</v>
      </c>
      <c r="U38" s="5">
        <v>224</v>
      </c>
      <c r="V38" s="4">
        <f>+F38/U38</f>
        <v>2</v>
      </c>
      <c r="W38" s="5">
        <v>20</v>
      </c>
      <c r="X38" s="4">
        <f>+F38/W38</f>
        <v>22.4</v>
      </c>
      <c r="Y38" s="27">
        <v>184</v>
      </c>
      <c r="Z38" s="4">
        <f t="shared" si="10"/>
        <v>3.858695652173913</v>
      </c>
      <c r="AA38" s="27">
        <v>198</v>
      </c>
      <c r="AB38" s="5">
        <v>1982</v>
      </c>
      <c r="AC38" s="5">
        <v>400</v>
      </c>
      <c r="AD38" s="5">
        <v>93</v>
      </c>
      <c r="AE38" s="5">
        <v>73</v>
      </c>
      <c r="AF38" s="5">
        <v>106</v>
      </c>
      <c r="AG38" s="5">
        <v>71</v>
      </c>
      <c r="AH38" s="5" t="s">
        <v>60</v>
      </c>
    </row>
    <row r="39" spans="1:34" ht="12.75">
      <c r="A39" s="1" t="s">
        <v>178</v>
      </c>
      <c r="C39" s="1" t="s">
        <v>62</v>
      </c>
      <c r="E39" s="38" t="s">
        <v>0</v>
      </c>
      <c r="F39" s="30">
        <v>118</v>
      </c>
      <c r="I39" s="4">
        <v>170</v>
      </c>
      <c r="J39" s="22">
        <f t="shared" si="0"/>
        <v>170</v>
      </c>
      <c r="K39" s="4">
        <v>118</v>
      </c>
      <c r="M39" s="5">
        <v>310</v>
      </c>
      <c r="N39" s="4">
        <v>0.38064516129032255</v>
      </c>
      <c r="O39" s="5">
        <v>267</v>
      </c>
      <c r="P39" s="4">
        <f t="shared" si="1"/>
        <v>0.6367041198501873</v>
      </c>
      <c r="R39" s="23"/>
      <c r="U39" s="5">
        <v>0</v>
      </c>
      <c r="V39" s="4" t="s">
        <v>6</v>
      </c>
      <c r="W39" s="5">
        <v>0</v>
      </c>
      <c r="X39" s="4" t="s">
        <v>6</v>
      </c>
      <c r="Y39" s="5">
        <v>14</v>
      </c>
      <c r="Z39" s="4">
        <f t="shared" si="10"/>
        <v>12.142857142857142</v>
      </c>
      <c r="AB39" s="5">
        <v>2000</v>
      </c>
      <c r="AD39" s="5">
        <v>4</v>
      </c>
      <c r="AE39" s="5">
        <v>4</v>
      </c>
      <c r="AF39" s="5">
        <v>2</v>
      </c>
      <c r="AG39" s="5">
        <v>2</v>
      </c>
      <c r="AH39" s="5" t="s">
        <v>94</v>
      </c>
    </row>
    <row r="40" spans="1:34" ht="12.75">
      <c r="A40" s="1" t="s">
        <v>179</v>
      </c>
      <c r="C40" s="1" t="s">
        <v>65</v>
      </c>
      <c r="E40" s="38" t="s">
        <v>0</v>
      </c>
      <c r="F40" s="30">
        <v>499</v>
      </c>
      <c r="I40" s="4">
        <v>816</v>
      </c>
      <c r="J40" s="22">
        <f t="shared" si="0"/>
        <v>816</v>
      </c>
      <c r="K40" s="4">
        <v>95</v>
      </c>
      <c r="L40" s="4">
        <v>147</v>
      </c>
      <c r="M40" s="5">
        <v>380</v>
      </c>
      <c r="N40" s="4">
        <v>1.313157894736842</v>
      </c>
      <c r="O40" s="5">
        <v>554</v>
      </c>
      <c r="P40" s="4">
        <f t="shared" si="1"/>
        <v>1.4729241877256318</v>
      </c>
      <c r="R40" s="23"/>
      <c r="U40" s="5">
        <v>46</v>
      </c>
      <c r="V40" s="4">
        <f>+F40/U40</f>
        <v>10.847826086956522</v>
      </c>
      <c r="W40" s="5">
        <v>7</v>
      </c>
      <c r="X40" s="4">
        <f>+F40/W40</f>
        <v>71.28571428571429</v>
      </c>
      <c r="Y40" s="5">
        <v>149</v>
      </c>
      <c r="Z40" s="4">
        <f t="shared" si="10"/>
        <v>5.476510067114094</v>
      </c>
      <c r="AB40" s="5">
        <v>1990</v>
      </c>
      <c r="AD40" s="5">
        <v>5</v>
      </c>
      <c r="AE40" s="5">
        <v>3</v>
      </c>
      <c r="AF40" s="5">
        <v>7</v>
      </c>
      <c r="AG40" s="5">
        <v>2</v>
      </c>
      <c r="AH40" s="5" t="s">
        <v>180</v>
      </c>
    </row>
    <row r="41" spans="1:34" ht="12.75">
      <c r="A41" s="1" t="s">
        <v>182</v>
      </c>
      <c r="C41" s="1" t="s">
        <v>65</v>
      </c>
      <c r="E41" s="38" t="s">
        <v>0</v>
      </c>
      <c r="F41" s="30">
        <v>224</v>
      </c>
      <c r="I41" s="4">
        <v>355</v>
      </c>
      <c r="J41" s="22">
        <f t="shared" si="0"/>
        <v>355</v>
      </c>
      <c r="K41" s="4">
        <v>74</v>
      </c>
      <c r="L41" s="4">
        <v>105</v>
      </c>
      <c r="M41" s="5">
        <v>640</v>
      </c>
      <c r="N41" s="4">
        <v>0.35</v>
      </c>
      <c r="O41" s="5">
        <v>644</v>
      </c>
      <c r="P41" s="4">
        <f t="shared" si="1"/>
        <v>0.5512422360248447</v>
      </c>
      <c r="Q41" s="5">
        <v>2970</v>
      </c>
      <c r="R41" s="23">
        <f>(F41/M41)/(Q41/10000)</f>
        <v>1.1784511784511784</v>
      </c>
      <c r="S41" s="5">
        <v>0.213</v>
      </c>
      <c r="T41" s="27">
        <v>1.68</v>
      </c>
      <c r="U41" s="5">
        <v>488</v>
      </c>
      <c r="V41" s="4">
        <f>+F41/U41</f>
        <v>0.45901639344262296</v>
      </c>
      <c r="W41" s="5">
        <v>52</v>
      </c>
      <c r="X41" s="4">
        <f>+F41/W41</f>
        <v>4.3076923076923075</v>
      </c>
      <c r="Y41" s="27">
        <v>227</v>
      </c>
      <c r="Z41" s="4">
        <f t="shared" si="10"/>
        <v>1.5638766519823788</v>
      </c>
      <c r="AA41" s="27">
        <v>135</v>
      </c>
      <c r="AB41" s="5">
        <v>1971</v>
      </c>
      <c r="AD41" s="5">
        <v>132</v>
      </c>
      <c r="AE41" s="5">
        <v>97</v>
      </c>
      <c r="AF41" s="5">
        <v>142</v>
      </c>
      <c r="AG41" s="5">
        <v>100</v>
      </c>
      <c r="AH41" s="5" t="s">
        <v>75</v>
      </c>
    </row>
    <row r="42" spans="1:34" ht="12.75">
      <c r="A42" s="1" t="s">
        <v>183</v>
      </c>
      <c r="C42" s="1" t="s">
        <v>65</v>
      </c>
      <c r="E42" s="38" t="s">
        <v>0</v>
      </c>
      <c r="F42" s="30">
        <v>519</v>
      </c>
      <c r="I42" s="4">
        <v>737</v>
      </c>
      <c r="J42" s="22">
        <f t="shared" si="0"/>
        <v>737</v>
      </c>
      <c r="K42" s="4">
        <v>148</v>
      </c>
      <c r="L42" s="4">
        <v>209</v>
      </c>
      <c r="M42" s="5">
        <v>350</v>
      </c>
      <c r="N42" s="4">
        <v>1.4828571428571429</v>
      </c>
      <c r="O42" s="5">
        <v>318</v>
      </c>
      <c r="P42" s="4">
        <f t="shared" si="1"/>
        <v>2.3176100628930816</v>
      </c>
      <c r="R42" s="23"/>
      <c r="U42" s="5">
        <v>0</v>
      </c>
      <c r="V42" s="34"/>
      <c r="W42" s="5">
        <v>0</v>
      </c>
      <c r="X42" s="4"/>
      <c r="Y42" s="5">
        <v>50</v>
      </c>
      <c r="Z42" s="4">
        <f t="shared" si="10"/>
        <v>14.74</v>
      </c>
      <c r="AB42" s="5">
        <v>1993</v>
      </c>
      <c r="AD42" s="5">
        <v>4</v>
      </c>
      <c r="AE42" s="5">
        <v>4</v>
      </c>
      <c r="AF42" s="5">
        <v>4</v>
      </c>
      <c r="AG42" s="5">
        <v>2</v>
      </c>
      <c r="AH42" s="5" t="s">
        <v>60</v>
      </c>
    </row>
    <row r="43" spans="1:35" ht="12.75">
      <c r="A43" s="1" t="s">
        <v>186</v>
      </c>
      <c r="C43" s="1" t="s">
        <v>112</v>
      </c>
      <c r="E43" s="38" t="s">
        <v>0</v>
      </c>
      <c r="F43" s="30">
        <v>838</v>
      </c>
      <c r="I43" s="4">
        <v>1150</v>
      </c>
      <c r="J43" s="22">
        <f t="shared" si="0"/>
        <v>1150</v>
      </c>
      <c r="K43" s="4">
        <v>119</v>
      </c>
      <c r="L43" s="4">
        <v>140</v>
      </c>
      <c r="M43" s="5">
        <v>550</v>
      </c>
      <c r="N43" s="4">
        <v>1.5236363636363637</v>
      </c>
      <c r="O43" s="5">
        <v>475</v>
      </c>
      <c r="P43" s="4">
        <f t="shared" si="1"/>
        <v>2.4210526315789473</v>
      </c>
      <c r="Q43" s="5">
        <v>2665</v>
      </c>
      <c r="R43" s="23">
        <f>(F43/M43)/(Q43/10000)</f>
        <v>5.717209619648644</v>
      </c>
      <c r="S43" s="5">
        <v>0.026</v>
      </c>
      <c r="U43" s="5">
        <v>4</v>
      </c>
      <c r="V43" s="4">
        <f>+F43/U43</f>
        <v>209.5</v>
      </c>
      <c r="W43" s="5">
        <v>1</v>
      </c>
      <c r="X43" s="4">
        <f>+F43/W43</f>
        <v>838</v>
      </c>
      <c r="Y43" s="5">
        <v>0</v>
      </c>
      <c r="Z43" s="4" t="s">
        <v>50</v>
      </c>
      <c r="AB43" s="5">
        <v>1997</v>
      </c>
      <c r="AD43" s="38">
        <v>142</v>
      </c>
      <c r="AE43" s="38">
        <v>45</v>
      </c>
      <c r="AF43" s="5">
        <v>73</v>
      </c>
      <c r="AG43" s="5">
        <v>32</v>
      </c>
      <c r="AH43" s="5" t="s">
        <v>110</v>
      </c>
      <c r="AI43" s="1" t="s">
        <v>187</v>
      </c>
    </row>
    <row r="44" spans="1:34" ht="12.75">
      <c r="A44" s="1" t="s">
        <v>188</v>
      </c>
      <c r="C44" s="1" t="s">
        <v>80</v>
      </c>
      <c r="E44" s="38" t="s">
        <v>0</v>
      </c>
      <c r="F44" s="30">
        <v>267</v>
      </c>
      <c r="G44" s="4">
        <v>379</v>
      </c>
      <c r="H44" s="4">
        <v>379</v>
      </c>
      <c r="I44" s="4">
        <f>H44*1.2</f>
        <v>454.8</v>
      </c>
      <c r="J44" s="22">
        <f t="shared" si="0"/>
        <v>454.8</v>
      </c>
      <c r="K44" s="4">
        <v>267</v>
      </c>
      <c r="L44" s="4">
        <v>75</v>
      </c>
      <c r="M44" s="5">
        <v>374</v>
      </c>
      <c r="N44" s="4">
        <v>0.713903743315508</v>
      </c>
      <c r="O44" s="5">
        <v>406</v>
      </c>
      <c r="P44" s="4">
        <f t="shared" si="1"/>
        <v>1.1201970443349754</v>
      </c>
      <c r="Q44" s="5">
        <v>2516</v>
      </c>
      <c r="R44" s="23">
        <f>(F44/M44)/(Q44/10000)</f>
        <v>2.8374552596005884</v>
      </c>
      <c r="U44" s="5">
        <v>20</v>
      </c>
      <c r="V44" s="4">
        <f>+F44/U44</f>
        <v>13.35</v>
      </c>
      <c r="W44" s="5">
        <v>8</v>
      </c>
      <c r="X44" s="4">
        <f>+F44/W44</f>
        <v>33.375</v>
      </c>
      <c r="Y44" s="5">
        <v>62</v>
      </c>
      <c r="Z44" s="4">
        <f aca="true" t="shared" si="11" ref="Z44:Z75">+J44/Y44</f>
        <v>7.335483870967742</v>
      </c>
      <c r="AB44" s="5">
        <v>1973</v>
      </c>
      <c r="AD44" s="5">
        <v>9</v>
      </c>
      <c r="AE44" s="5">
        <v>7</v>
      </c>
      <c r="AF44" s="5">
        <v>9</v>
      </c>
      <c r="AG44" s="5">
        <v>7</v>
      </c>
      <c r="AH44" s="5" t="s">
        <v>75</v>
      </c>
    </row>
    <row r="45" spans="1:34" ht="12.75">
      <c r="A45" s="1" t="s">
        <v>189</v>
      </c>
      <c r="C45" s="1" t="s">
        <v>62</v>
      </c>
      <c r="E45" s="38" t="s">
        <v>0</v>
      </c>
      <c r="F45" s="30">
        <v>464</v>
      </c>
      <c r="I45" s="4">
        <v>696</v>
      </c>
      <c r="J45" s="22">
        <f t="shared" si="0"/>
        <v>696</v>
      </c>
      <c r="K45" s="4">
        <v>464</v>
      </c>
      <c r="M45" s="5">
        <v>719</v>
      </c>
      <c r="N45" s="4">
        <v>0.6453407510431154</v>
      </c>
      <c r="O45" s="5">
        <v>865</v>
      </c>
      <c r="P45" s="4">
        <f t="shared" si="1"/>
        <v>0.8046242774566474</v>
      </c>
      <c r="Q45" s="5">
        <v>3366</v>
      </c>
      <c r="R45" s="23">
        <f>(F45/M45)/(Q45/10000)</f>
        <v>1.9172333661411627</v>
      </c>
      <c r="U45" s="5">
        <v>82</v>
      </c>
      <c r="V45" s="4">
        <f>+F45/U45</f>
        <v>5.658536585365853</v>
      </c>
      <c r="W45" s="5">
        <v>13</v>
      </c>
      <c r="X45" s="4">
        <f>+F45/W45</f>
        <v>35.69230769230769</v>
      </c>
      <c r="Y45" s="5">
        <v>167</v>
      </c>
      <c r="Z45" s="4">
        <f t="shared" si="11"/>
        <v>4.167664670658683</v>
      </c>
      <c r="AB45" s="5">
        <v>1976</v>
      </c>
      <c r="AC45" s="5">
        <v>400</v>
      </c>
      <c r="AD45" s="5">
        <v>40</v>
      </c>
      <c r="AE45" s="5">
        <v>24</v>
      </c>
      <c r="AF45" s="5">
        <v>48</v>
      </c>
      <c r="AG45" s="5">
        <v>25</v>
      </c>
      <c r="AH45" s="5" t="s">
        <v>75</v>
      </c>
    </row>
    <row r="46" spans="1:34" ht="12.75">
      <c r="A46" s="1" t="s">
        <v>190</v>
      </c>
      <c r="C46" s="1" t="s">
        <v>56</v>
      </c>
      <c r="E46" s="38" t="s">
        <v>0</v>
      </c>
      <c r="F46" s="30">
        <v>565</v>
      </c>
      <c r="I46" s="4">
        <v>892</v>
      </c>
      <c r="J46" s="22">
        <f t="shared" si="0"/>
        <v>892</v>
      </c>
      <c r="K46" s="4">
        <v>95</v>
      </c>
      <c r="L46" s="4">
        <v>95</v>
      </c>
      <c r="M46" s="5">
        <v>495</v>
      </c>
      <c r="N46" s="4">
        <v>1.1414141414141414</v>
      </c>
      <c r="O46" s="5">
        <v>769</v>
      </c>
      <c r="P46" s="4">
        <f t="shared" si="1"/>
        <v>1.1599479843953187</v>
      </c>
      <c r="Q46" s="5">
        <v>3038</v>
      </c>
      <c r="R46" s="23">
        <f>(F46/M46)/(Q46/10000)</f>
        <v>3.7571235727917753</v>
      </c>
      <c r="S46" s="5">
        <v>0.277</v>
      </c>
      <c r="T46" s="27">
        <v>1.1</v>
      </c>
      <c r="U46" s="5">
        <v>143</v>
      </c>
      <c r="V46" s="4">
        <f>+F46/U46</f>
        <v>3.9510489510489513</v>
      </c>
      <c r="W46" s="5">
        <v>13</v>
      </c>
      <c r="X46" s="4">
        <f>+F46/W46</f>
        <v>43.46153846153846</v>
      </c>
      <c r="Y46" s="27">
        <v>196</v>
      </c>
      <c r="Z46" s="4">
        <f t="shared" si="11"/>
        <v>4.551020408163265</v>
      </c>
      <c r="AA46" s="27">
        <v>178</v>
      </c>
      <c r="AB46" s="5">
        <v>1978</v>
      </c>
      <c r="AD46" s="5">
        <v>73</v>
      </c>
      <c r="AE46" s="5">
        <v>52</v>
      </c>
      <c r="AF46" s="5">
        <v>79</v>
      </c>
      <c r="AG46" s="5">
        <v>47</v>
      </c>
      <c r="AH46" s="5" t="s">
        <v>70</v>
      </c>
    </row>
    <row r="47" spans="1:35" ht="12.75">
      <c r="A47" s="1" t="s">
        <v>192</v>
      </c>
      <c r="C47" s="1" t="s">
        <v>80</v>
      </c>
      <c r="E47" s="38" t="s">
        <v>0</v>
      </c>
      <c r="F47" s="30">
        <v>717</v>
      </c>
      <c r="G47" s="4">
        <v>1108</v>
      </c>
      <c r="H47" s="4">
        <v>1108</v>
      </c>
      <c r="I47" s="4">
        <f>H47*1.2</f>
        <v>1329.6</v>
      </c>
      <c r="J47" s="22">
        <f t="shared" si="0"/>
        <v>1329.6</v>
      </c>
      <c r="K47" s="4">
        <v>404</v>
      </c>
      <c r="L47" s="4">
        <v>151</v>
      </c>
      <c r="M47" s="5">
        <v>1061</v>
      </c>
      <c r="N47" s="4">
        <v>0.6757775683317625</v>
      </c>
      <c r="O47" s="5">
        <v>1621</v>
      </c>
      <c r="P47" s="4">
        <f t="shared" si="1"/>
        <v>0.8202344231955583</v>
      </c>
      <c r="Q47" s="5">
        <v>2924</v>
      </c>
      <c r="R47" s="23">
        <f>(F47/M47)/(Q47/10000)</f>
        <v>2.311140794568271</v>
      </c>
      <c r="T47" s="27">
        <v>1.1</v>
      </c>
      <c r="U47" s="5">
        <v>97</v>
      </c>
      <c r="V47" s="4">
        <f>+F47/U47</f>
        <v>7.391752577319588</v>
      </c>
      <c r="W47" s="5">
        <v>64</v>
      </c>
      <c r="X47" s="4">
        <f>+F47/W47</f>
        <v>11.203125</v>
      </c>
      <c r="Y47" s="27">
        <v>346</v>
      </c>
      <c r="Z47" s="4">
        <f t="shared" si="11"/>
        <v>3.842774566473988</v>
      </c>
      <c r="AA47" s="27">
        <v>314</v>
      </c>
      <c r="AB47" s="5">
        <v>1992</v>
      </c>
      <c r="AD47" s="5">
        <v>14</v>
      </c>
      <c r="AE47" s="5">
        <v>14</v>
      </c>
      <c r="AF47" s="5">
        <v>22</v>
      </c>
      <c r="AG47" s="5">
        <v>14</v>
      </c>
      <c r="AH47" s="5" t="s">
        <v>70</v>
      </c>
      <c r="AI47" s="1" t="s">
        <v>193</v>
      </c>
    </row>
    <row r="48" spans="1:35" ht="12.75">
      <c r="A48" s="29" t="s">
        <v>194</v>
      </c>
      <c r="B48" s="29"/>
      <c r="C48" s="29" t="s">
        <v>62</v>
      </c>
      <c r="E48" s="38" t="s">
        <v>0</v>
      </c>
      <c r="F48" s="30"/>
      <c r="I48" s="4">
        <v>233</v>
      </c>
      <c r="J48" s="22">
        <f t="shared" si="0"/>
        <v>233</v>
      </c>
      <c r="O48" s="5">
        <v>0</v>
      </c>
      <c r="P48" s="4" t="s">
        <v>50</v>
      </c>
      <c r="R48" s="23"/>
      <c r="T48" s="35"/>
      <c r="V48" s="4"/>
      <c r="X48" s="4"/>
      <c r="Y48" s="5">
        <v>12</v>
      </c>
      <c r="Z48" s="4">
        <f t="shared" si="11"/>
        <v>19.416666666666668</v>
      </c>
      <c r="AA48" s="35"/>
      <c r="AB48" s="5">
        <v>2005</v>
      </c>
      <c r="AH48" s="5" t="s">
        <v>70</v>
      </c>
      <c r="AI48" s="1" t="s">
        <v>195</v>
      </c>
    </row>
    <row r="49" spans="1:35" ht="12.75">
      <c r="A49" s="1" t="s">
        <v>196</v>
      </c>
      <c r="C49" s="1" t="s">
        <v>197</v>
      </c>
      <c r="E49" s="38" t="s">
        <v>0</v>
      </c>
      <c r="F49" s="21">
        <v>395</v>
      </c>
      <c r="H49" s="4">
        <v>468</v>
      </c>
      <c r="J49" s="22">
        <f t="shared" si="0"/>
        <v>468</v>
      </c>
      <c r="K49" s="4">
        <v>80</v>
      </c>
      <c r="L49" s="4">
        <v>80</v>
      </c>
      <c r="M49" s="5">
        <v>629</v>
      </c>
      <c r="N49" s="4">
        <v>0.6279809220985691</v>
      </c>
      <c r="O49" s="5">
        <v>641</v>
      </c>
      <c r="P49" s="4">
        <f aca="true" t="shared" si="12" ref="P49:P83">+J49/O49</f>
        <v>0.7301092043681747</v>
      </c>
      <c r="S49" s="5">
        <v>0.655</v>
      </c>
      <c r="U49" s="5">
        <v>100</v>
      </c>
      <c r="V49" s="4">
        <f>+F49/U49</f>
        <v>3.95</v>
      </c>
      <c r="W49" s="5">
        <v>36</v>
      </c>
      <c r="X49" s="22">
        <f>F49/W49</f>
        <v>10.972222222222221</v>
      </c>
      <c r="Y49" s="5">
        <v>38</v>
      </c>
      <c r="Z49" s="4">
        <f t="shared" si="11"/>
        <v>12.31578947368421</v>
      </c>
      <c r="AB49" s="5">
        <v>1960</v>
      </c>
      <c r="AD49" s="5">
        <v>91</v>
      </c>
      <c r="AE49" s="5">
        <v>78</v>
      </c>
      <c r="AF49" s="5">
        <v>64</v>
      </c>
      <c r="AG49" s="5">
        <v>55</v>
      </c>
      <c r="AH49" s="5" t="s">
        <v>110</v>
      </c>
      <c r="AI49" s="1" t="s">
        <v>198</v>
      </c>
    </row>
    <row r="50" spans="1:34" ht="12.75">
      <c r="A50" s="1" t="s">
        <v>199</v>
      </c>
      <c r="C50" s="1" t="s">
        <v>56</v>
      </c>
      <c r="E50" s="38" t="s">
        <v>0</v>
      </c>
      <c r="F50" s="30">
        <v>1154</v>
      </c>
      <c r="I50" s="4">
        <v>1093</v>
      </c>
      <c r="J50" s="22">
        <f t="shared" si="0"/>
        <v>1093</v>
      </c>
      <c r="K50" s="4">
        <v>1154</v>
      </c>
      <c r="L50" s="4">
        <v>50</v>
      </c>
      <c r="M50" s="5">
        <v>1823</v>
      </c>
      <c r="N50" s="4">
        <v>0.6330224904004388</v>
      </c>
      <c r="O50" s="5">
        <v>1107</v>
      </c>
      <c r="P50" s="4">
        <f t="shared" si="12"/>
        <v>0.987353206865402</v>
      </c>
      <c r="Q50" s="5">
        <v>2178</v>
      </c>
      <c r="R50" s="23">
        <f>(F50/M50)/(Q50/10000)</f>
        <v>2.9064393498642738</v>
      </c>
      <c r="S50" s="5">
        <v>0.806</v>
      </c>
      <c r="T50" s="27">
        <v>2.05</v>
      </c>
      <c r="U50" s="5">
        <v>1243</v>
      </c>
      <c r="V50" s="4">
        <f>+F50/U50</f>
        <v>0.9283990345937249</v>
      </c>
      <c r="W50" s="5">
        <v>174</v>
      </c>
      <c r="X50" s="4">
        <f>+F50/W50</f>
        <v>6.632183908045977</v>
      </c>
      <c r="Y50" s="27">
        <v>950</v>
      </c>
      <c r="Z50" s="4">
        <f t="shared" si="11"/>
        <v>1.1505263157894736</v>
      </c>
      <c r="AA50" s="27">
        <v>464</v>
      </c>
      <c r="AB50" s="5">
        <v>1969</v>
      </c>
      <c r="AC50" s="5">
        <v>2200</v>
      </c>
      <c r="AD50" s="5">
        <v>238</v>
      </c>
      <c r="AE50" s="5">
        <v>118</v>
      </c>
      <c r="AF50" s="5">
        <v>235</v>
      </c>
      <c r="AG50" s="5">
        <v>100</v>
      </c>
      <c r="AH50" s="5" t="s">
        <v>75</v>
      </c>
    </row>
    <row r="51" spans="1:34" ht="12.75">
      <c r="A51" s="29" t="s">
        <v>200</v>
      </c>
      <c r="B51" s="29"/>
      <c r="C51" s="29" t="s">
        <v>62</v>
      </c>
      <c r="E51" s="38" t="s">
        <v>0</v>
      </c>
      <c r="F51" s="30"/>
      <c r="I51" s="4">
        <v>340</v>
      </c>
      <c r="J51" s="22">
        <f t="shared" si="0"/>
        <v>340</v>
      </c>
      <c r="O51" s="5">
        <v>333</v>
      </c>
      <c r="P51" s="4">
        <f t="shared" si="12"/>
        <v>1.021021021021021</v>
      </c>
      <c r="R51" s="51"/>
      <c r="T51" s="35"/>
      <c r="V51" s="4"/>
      <c r="X51" s="4"/>
      <c r="Y51" s="5">
        <v>20</v>
      </c>
      <c r="Z51" s="4">
        <f t="shared" si="11"/>
        <v>17</v>
      </c>
      <c r="AA51" s="35"/>
      <c r="AB51" s="5">
        <v>2000</v>
      </c>
      <c r="AH51" s="5" t="s">
        <v>201</v>
      </c>
    </row>
    <row r="52" spans="1:34" ht="12.75">
      <c r="A52" s="1" t="s">
        <v>202</v>
      </c>
      <c r="C52" s="1" t="s">
        <v>151</v>
      </c>
      <c r="E52" s="38" t="s">
        <v>0</v>
      </c>
      <c r="F52" s="30">
        <v>243</v>
      </c>
      <c r="I52" s="4">
        <v>447</v>
      </c>
      <c r="J52" s="22">
        <f t="shared" si="0"/>
        <v>447</v>
      </c>
      <c r="K52" s="4">
        <v>61</v>
      </c>
      <c r="L52" s="4">
        <v>69</v>
      </c>
      <c r="M52" s="5">
        <v>347</v>
      </c>
      <c r="N52" s="4">
        <v>0.7002881844380403</v>
      </c>
      <c r="O52" s="5">
        <v>327</v>
      </c>
      <c r="P52" s="4">
        <f t="shared" si="12"/>
        <v>1.3669724770642202</v>
      </c>
      <c r="R52" s="23"/>
      <c r="S52" s="5">
        <v>1.125</v>
      </c>
      <c r="T52" s="27">
        <v>1.71</v>
      </c>
      <c r="U52" s="5">
        <v>45</v>
      </c>
      <c r="V52" s="4">
        <f>+F52/U52</f>
        <v>5.4</v>
      </c>
      <c r="W52" s="5">
        <v>36</v>
      </c>
      <c r="X52" s="4">
        <f>+F52/W52</f>
        <v>6.75</v>
      </c>
      <c r="Y52" s="27">
        <v>120</v>
      </c>
      <c r="Z52" s="4">
        <f t="shared" si="11"/>
        <v>3.725</v>
      </c>
      <c r="AA52" s="27">
        <v>70</v>
      </c>
      <c r="AB52" s="5">
        <v>1995</v>
      </c>
      <c r="AD52" s="5">
        <v>6</v>
      </c>
      <c r="AE52" s="5">
        <v>6</v>
      </c>
      <c r="AF52" s="5">
        <v>8</v>
      </c>
      <c r="AG52" s="5">
        <v>7</v>
      </c>
      <c r="AH52" s="5" t="s">
        <v>180</v>
      </c>
    </row>
    <row r="53" spans="1:34" ht="12.75">
      <c r="A53" s="1" t="s">
        <v>203</v>
      </c>
      <c r="C53" s="1" t="s">
        <v>80</v>
      </c>
      <c r="E53" s="38" t="s">
        <v>0</v>
      </c>
      <c r="F53" s="30">
        <v>438</v>
      </c>
      <c r="G53" s="4">
        <v>600</v>
      </c>
      <c r="H53" s="4">
        <v>600</v>
      </c>
      <c r="I53" s="4">
        <f>H53*1.2</f>
        <v>720</v>
      </c>
      <c r="J53" s="22">
        <f t="shared" si="0"/>
        <v>720</v>
      </c>
      <c r="K53" s="4">
        <v>240</v>
      </c>
      <c r="L53" s="4">
        <v>130</v>
      </c>
      <c r="M53" s="5">
        <v>537</v>
      </c>
      <c r="N53" s="4">
        <v>0.8156424581005587</v>
      </c>
      <c r="O53" s="5">
        <v>669</v>
      </c>
      <c r="P53" s="4">
        <f t="shared" si="12"/>
        <v>1.0762331838565022</v>
      </c>
      <c r="Q53" s="5">
        <v>3182</v>
      </c>
      <c r="R53" s="23">
        <f>(F53/M53)/(Q53/10000)</f>
        <v>2.5633012511016933</v>
      </c>
      <c r="U53" s="5">
        <v>5</v>
      </c>
      <c r="V53" s="4">
        <f>+F53/U53</f>
        <v>87.6</v>
      </c>
      <c r="W53" s="5">
        <v>5</v>
      </c>
      <c r="X53" s="4">
        <f>+F53/W53</f>
        <v>87.6</v>
      </c>
      <c r="Y53" s="5">
        <v>29</v>
      </c>
      <c r="Z53" s="4">
        <f t="shared" si="11"/>
        <v>24.82758620689655</v>
      </c>
      <c r="AB53" s="5">
        <v>1994</v>
      </c>
      <c r="AD53" s="5">
        <v>8</v>
      </c>
      <c r="AE53" s="5">
        <v>8</v>
      </c>
      <c r="AF53" s="5">
        <v>11</v>
      </c>
      <c r="AG53" s="5">
        <v>5</v>
      </c>
      <c r="AH53" s="5" t="s">
        <v>204</v>
      </c>
    </row>
    <row r="54" spans="1:34" ht="12.75">
      <c r="A54" s="1" t="s">
        <v>205</v>
      </c>
      <c r="C54" s="1" t="s">
        <v>56</v>
      </c>
      <c r="E54" s="38" t="s">
        <v>0</v>
      </c>
      <c r="F54" s="30">
        <v>431</v>
      </c>
      <c r="I54" s="4">
        <v>673</v>
      </c>
      <c r="J54" s="22">
        <f t="shared" si="0"/>
        <v>673</v>
      </c>
      <c r="K54" s="4">
        <v>65</v>
      </c>
      <c r="L54" s="4">
        <v>65</v>
      </c>
      <c r="M54" s="5">
        <v>775</v>
      </c>
      <c r="N54" s="4">
        <v>0.5561290322580645</v>
      </c>
      <c r="O54" s="5">
        <v>917</v>
      </c>
      <c r="P54" s="4">
        <f t="shared" si="12"/>
        <v>0.7339149400218102</v>
      </c>
      <c r="Q54" s="5">
        <v>2838</v>
      </c>
      <c r="R54" s="23">
        <f>(F54/M54)/(Q54/10000)</f>
        <v>1.9595808042919822</v>
      </c>
      <c r="U54" s="5">
        <v>14</v>
      </c>
      <c r="V54" s="4">
        <f>+F54/U54</f>
        <v>30.785714285714285</v>
      </c>
      <c r="W54" s="5">
        <v>1</v>
      </c>
      <c r="X54" s="4">
        <f>+F54/W54</f>
        <v>431</v>
      </c>
      <c r="Y54" s="5">
        <v>11</v>
      </c>
      <c r="Z54" s="4">
        <f t="shared" si="11"/>
        <v>61.18181818181818</v>
      </c>
      <c r="AB54" s="5">
        <v>1984</v>
      </c>
      <c r="AD54" s="5">
        <v>24</v>
      </c>
      <c r="AE54" s="5">
        <v>19</v>
      </c>
      <c r="AF54" s="5">
        <v>27</v>
      </c>
      <c r="AG54" s="5">
        <v>14</v>
      </c>
      <c r="AH54" s="5" t="s">
        <v>75</v>
      </c>
    </row>
    <row r="55" spans="1:34" ht="12.75">
      <c r="A55" s="1" t="s">
        <v>206</v>
      </c>
      <c r="C55" s="1" t="s">
        <v>65</v>
      </c>
      <c r="E55" s="38" t="s">
        <v>0</v>
      </c>
      <c r="F55" s="30">
        <v>325</v>
      </c>
      <c r="I55" s="4">
        <v>461</v>
      </c>
      <c r="J55" s="22">
        <f t="shared" si="0"/>
        <v>461</v>
      </c>
      <c r="K55" s="4">
        <v>62</v>
      </c>
      <c r="L55" s="4">
        <v>82</v>
      </c>
      <c r="M55" s="5">
        <v>580</v>
      </c>
      <c r="N55" s="4">
        <v>0.5603448275862069</v>
      </c>
      <c r="O55" s="5">
        <v>636</v>
      </c>
      <c r="P55" s="4">
        <f t="shared" si="12"/>
        <v>0.7248427672955975</v>
      </c>
      <c r="R55" s="23"/>
      <c r="U55" s="5">
        <v>11</v>
      </c>
      <c r="V55" s="4">
        <f>+F55/U55</f>
        <v>29.545454545454547</v>
      </c>
      <c r="W55" s="5">
        <v>7</v>
      </c>
      <c r="X55" s="4">
        <f>+F55/W55</f>
        <v>46.42857142857143</v>
      </c>
      <c r="Y55" s="5">
        <v>21</v>
      </c>
      <c r="Z55" s="4">
        <f t="shared" si="11"/>
        <v>21.952380952380953</v>
      </c>
      <c r="AB55" s="5">
        <v>1994</v>
      </c>
      <c r="AD55" s="5">
        <v>8</v>
      </c>
      <c r="AE55" s="5">
        <v>7</v>
      </c>
      <c r="AF55" s="5">
        <v>12</v>
      </c>
      <c r="AG55" s="5">
        <v>8</v>
      </c>
      <c r="AH55" s="5" t="s">
        <v>60</v>
      </c>
    </row>
    <row r="56" spans="1:35" ht="12.75">
      <c r="A56" s="1" t="s">
        <v>209</v>
      </c>
      <c r="C56" s="1" t="s">
        <v>80</v>
      </c>
      <c r="E56" s="38" t="s">
        <v>0</v>
      </c>
      <c r="F56" s="30">
        <v>231</v>
      </c>
      <c r="G56" s="4">
        <v>295</v>
      </c>
      <c r="H56" s="4">
        <v>295</v>
      </c>
      <c r="I56" s="4">
        <f>H56*1.2</f>
        <v>354</v>
      </c>
      <c r="J56" s="22">
        <f t="shared" si="0"/>
        <v>354</v>
      </c>
      <c r="L56" s="4">
        <v>46</v>
      </c>
      <c r="M56" s="5">
        <v>259</v>
      </c>
      <c r="N56" s="4">
        <v>0.8918918918918919</v>
      </c>
      <c r="O56" s="5">
        <v>341</v>
      </c>
      <c r="P56" s="4">
        <f t="shared" si="12"/>
        <v>1.0381231671554252</v>
      </c>
      <c r="Q56" s="5">
        <v>3344</v>
      </c>
      <c r="R56" s="23">
        <f>(F56/M56)/(Q56/10000)</f>
        <v>2.667140825035562</v>
      </c>
      <c r="U56" s="5">
        <v>0</v>
      </c>
      <c r="V56" s="34"/>
      <c r="W56" s="5">
        <v>0</v>
      </c>
      <c r="Y56" s="5">
        <v>153</v>
      </c>
      <c r="Z56" s="4">
        <f t="shared" si="11"/>
        <v>2.3137254901960786</v>
      </c>
      <c r="AB56" s="5">
        <v>1997</v>
      </c>
      <c r="AD56" s="5">
        <v>19</v>
      </c>
      <c r="AE56" s="5">
        <v>19</v>
      </c>
      <c r="AF56" s="5">
        <v>11</v>
      </c>
      <c r="AG56" s="5">
        <v>7</v>
      </c>
      <c r="AH56" s="5" t="s">
        <v>60</v>
      </c>
      <c r="AI56" s="1" t="s">
        <v>210</v>
      </c>
    </row>
    <row r="57" spans="1:34" ht="12.75">
      <c r="A57" s="1" t="s">
        <v>211</v>
      </c>
      <c r="C57" s="1" t="s">
        <v>56</v>
      </c>
      <c r="E57" s="38" t="s">
        <v>0</v>
      </c>
      <c r="F57" s="30">
        <v>265</v>
      </c>
      <c r="I57" s="4">
        <v>439</v>
      </c>
      <c r="J57" s="22">
        <f t="shared" si="0"/>
        <v>439</v>
      </c>
      <c r="K57" s="4">
        <v>265</v>
      </c>
      <c r="L57" s="4">
        <v>219</v>
      </c>
      <c r="M57" s="5">
        <v>447</v>
      </c>
      <c r="N57" s="4">
        <v>0.5928411633109619</v>
      </c>
      <c r="O57" s="5">
        <v>462</v>
      </c>
      <c r="P57" s="4">
        <f t="shared" si="12"/>
        <v>0.9502164502164502</v>
      </c>
      <c r="Q57" s="5">
        <v>2904</v>
      </c>
      <c r="R57" s="23">
        <f>(F57/M57)/(Q57/10000)</f>
        <v>2.041464060988161</v>
      </c>
      <c r="S57" s="5">
        <v>0.452</v>
      </c>
      <c r="T57" s="27">
        <v>1.11</v>
      </c>
      <c r="U57" s="5">
        <v>261</v>
      </c>
      <c r="V57" s="4">
        <f>+F57/U57</f>
        <v>1.0153256704980842</v>
      </c>
      <c r="W57" s="5">
        <v>19</v>
      </c>
      <c r="X57" s="4">
        <f>+F57/W57</f>
        <v>13.947368421052632</v>
      </c>
      <c r="Y57" s="27">
        <v>97</v>
      </c>
      <c r="Z57" s="4">
        <f t="shared" si="11"/>
        <v>4.525773195876289</v>
      </c>
      <c r="AA57" s="27">
        <v>87</v>
      </c>
      <c r="AB57" s="5">
        <v>1963</v>
      </c>
      <c r="AC57" s="5">
        <v>1000</v>
      </c>
      <c r="AD57" s="5">
        <v>496</v>
      </c>
      <c r="AE57" s="5">
        <v>199</v>
      </c>
      <c r="AF57" s="5">
        <v>315</v>
      </c>
      <c r="AG57" s="5">
        <v>165</v>
      </c>
      <c r="AH57" s="5" t="s">
        <v>83</v>
      </c>
    </row>
    <row r="58" spans="1:35" ht="12.75">
      <c r="A58" s="1" t="s">
        <v>212</v>
      </c>
      <c r="C58" s="1" t="s">
        <v>65</v>
      </c>
      <c r="E58" s="38" t="s">
        <v>0</v>
      </c>
      <c r="F58" s="30">
        <v>165</v>
      </c>
      <c r="I58" s="4">
        <v>214</v>
      </c>
      <c r="J58" s="22">
        <f t="shared" si="0"/>
        <v>214</v>
      </c>
      <c r="K58" s="4">
        <v>58</v>
      </c>
      <c r="L58" s="4">
        <v>60</v>
      </c>
      <c r="M58" s="5">
        <v>525</v>
      </c>
      <c r="N58" s="4">
        <v>0.3142857142857143</v>
      </c>
      <c r="O58" s="5">
        <v>342</v>
      </c>
      <c r="P58" s="4">
        <f t="shared" si="12"/>
        <v>0.6257309941520468</v>
      </c>
      <c r="R58" s="23"/>
      <c r="U58" s="5">
        <v>26</v>
      </c>
      <c r="V58" s="4">
        <f>+F58/U58</f>
        <v>6.346153846153846</v>
      </c>
      <c r="W58" s="5">
        <v>12</v>
      </c>
      <c r="X58" s="4">
        <f>+F58/W58</f>
        <v>13.75</v>
      </c>
      <c r="Y58" s="5">
        <v>184</v>
      </c>
      <c r="Z58" s="4">
        <f t="shared" si="11"/>
        <v>1.1630434782608696</v>
      </c>
      <c r="AB58" s="5">
        <v>1995</v>
      </c>
      <c r="AD58" s="5">
        <v>40</v>
      </c>
      <c r="AE58" s="5">
        <v>40</v>
      </c>
      <c r="AF58" s="5">
        <v>79</v>
      </c>
      <c r="AG58" s="5">
        <v>71</v>
      </c>
      <c r="AH58" s="5" t="s">
        <v>60</v>
      </c>
      <c r="AI58" s="1" t="s">
        <v>213</v>
      </c>
    </row>
    <row r="59" spans="1:34" ht="12.75">
      <c r="A59" s="1" t="s">
        <v>214</v>
      </c>
      <c r="C59" s="1" t="s">
        <v>62</v>
      </c>
      <c r="E59" s="38" t="s">
        <v>0</v>
      </c>
      <c r="F59" s="21">
        <v>274</v>
      </c>
      <c r="I59" s="4">
        <v>420</v>
      </c>
      <c r="J59" s="22">
        <f t="shared" si="0"/>
        <v>420</v>
      </c>
      <c r="K59" s="4">
        <v>50</v>
      </c>
      <c r="M59" s="5">
        <v>492</v>
      </c>
      <c r="N59" s="4">
        <v>0.556910569105691</v>
      </c>
      <c r="O59" s="5">
        <v>553</v>
      </c>
      <c r="P59" s="4">
        <f t="shared" si="12"/>
        <v>0.759493670886076</v>
      </c>
      <c r="Q59" s="5">
        <v>3060</v>
      </c>
      <c r="R59" s="23">
        <f>(F59/M59)/(Q59/10000)</f>
        <v>1.8199691800839577</v>
      </c>
      <c r="U59" s="5">
        <v>69</v>
      </c>
      <c r="V59" s="4">
        <f>+F59/U59</f>
        <v>3.971014492753623</v>
      </c>
      <c r="W59" s="5">
        <v>69</v>
      </c>
      <c r="X59" s="4">
        <f>+F59/W59</f>
        <v>3.971014492753623</v>
      </c>
      <c r="Y59" s="5">
        <v>554</v>
      </c>
      <c r="Z59" s="4">
        <f t="shared" si="11"/>
        <v>0.7581227436823105</v>
      </c>
      <c r="AB59" s="5">
        <v>1996</v>
      </c>
      <c r="AD59" s="5">
        <v>31</v>
      </c>
      <c r="AE59" s="5">
        <v>31</v>
      </c>
      <c r="AF59" s="5">
        <v>17</v>
      </c>
      <c r="AG59" s="5">
        <v>16</v>
      </c>
      <c r="AH59" s="5" t="s">
        <v>66</v>
      </c>
    </row>
    <row r="60" spans="1:34" ht="12.75">
      <c r="A60" s="1" t="s">
        <v>215</v>
      </c>
      <c r="C60" s="1" t="s">
        <v>216</v>
      </c>
      <c r="E60" s="38" t="s">
        <v>0</v>
      </c>
      <c r="F60" s="21">
        <v>150</v>
      </c>
      <c r="H60" s="4">
        <v>282</v>
      </c>
      <c r="J60" s="22">
        <f t="shared" si="0"/>
        <v>282</v>
      </c>
      <c r="K60" s="4">
        <v>150</v>
      </c>
      <c r="L60" s="4">
        <v>191</v>
      </c>
      <c r="M60" s="5">
        <v>600</v>
      </c>
      <c r="N60" s="4">
        <v>0.25</v>
      </c>
      <c r="O60" s="5">
        <v>559</v>
      </c>
      <c r="P60" s="4">
        <f t="shared" si="12"/>
        <v>0.5044722719141324</v>
      </c>
      <c r="Q60" s="5">
        <v>2730</v>
      </c>
      <c r="R60" s="23">
        <f>(F60/M60)/(Q60/10000)</f>
        <v>0.9157509157509157</v>
      </c>
      <c r="U60" s="5">
        <v>18</v>
      </c>
      <c r="V60" s="4">
        <f>+F60/U60</f>
        <v>8.333333333333334</v>
      </c>
      <c r="W60" s="5">
        <v>12</v>
      </c>
      <c r="X60" s="22">
        <f>F60/W60</f>
        <v>12.5</v>
      </c>
      <c r="Y60" s="5">
        <v>50</v>
      </c>
      <c r="Z60" s="4">
        <f t="shared" si="11"/>
        <v>5.64</v>
      </c>
      <c r="AB60" s="5">
        <v>1999</v>
      </c>
      <c r="AD60" s="5">
        <v>42</v>
      </c>
      <c r="AE60" s="5">
        <v>10</v>
      </c>
      <c r="AF60" s="38">
        <v>47</v>
      </c>
      <c r="AG60" s="38">
        <v>10</v>
      </c>
      <c r="AH60" s="5" t="s">
        <v>94</v>
      </c>
    </row>
    <row r="61" spans="1:34" ht="12.75">
      <c r="A61" s="29" t="s">
        <v>221</v>
      </c>
      <c r="B61" s="29"/>
      <c r="C61" s="29" t="s">
        <v>56</v>
      </c>
      <c r="E61" s="38" t="s">
        <v>0</v>
      </c>
      <c r="F61" s="30"/>
      <c r="I61" s="4">
        <v>393</v>
      </c>
      <c r="J61" s="22">
        <f t="shared" si="0"/>
        <v>393</v>
      </c>
      <c r="O61" s="5">
        <v>460</v>
      </c>
      <c r="P61" s="4">
        <f t="shared" si="12"/>
        <v>0.8543478260869565</v>
      </c>
      <c r="R61" s="23"/>
      <c r="T61" s="35"/>
      <c r="V61" s="4"/>
      <c r="X61" s="4"/>
      <c r="Y61" s="5">
        <v>77</v>
      </c>
      <c r="Z61" s="4">
        <f t="shared" si="11"/>
        <v>5.103896103896104</v>
      </c>
      <c r="AA61" s="35"/>
      <c r="AB61" s="5">
        <v>1999</v>
      </c>
      <c r="AH61" s="5" t="s">
        <v>70</v>
      </c>
    </row>
    <row r="62" spans="1:34" ht="12.75">
      <c r="A62" s="1" t="s">
        <v>222</v>
      </c>
      <c r="C62" s="1" t="s">
        <v>56</v>
      </c>
      <c r="E62" s="38" t="s">
        <v>0</v>
      </c>
      <c r="F62" s="30">
        <v>490</v>
      </c>
      <c r="I62" s="4">
        <v>665</v>
      </c>
      <c r="J62" s="22">
        <f t="shared" si="0"/>
        <v>665</v>
      </c>
      <c r="L62" s="4">
        <v>95</v>
      </c>
      <c r="M62" s="5">
        <v>1197</v>
      </c>
      <c r="N62" s="4">
        <v>0.4093567251461988</v>
      </c>
      <c r="O62" s="5">
        <v>454</v>
      </c>
      <c r="P62" s="4">
        <f t="shared" si="12"/>
        <v>1.4647577092511013</v>
      </c>
      <c r="Q62" s="5">
        <v>2460</v>
      </c>
      <c r="R62" s="23">
        <f>(F62/M62)/(Q62/10000)</f>
        <v>1.6640517282365805</v>
      </c>
      <c r="S62" s="5">
        <v>0.532</v>
      </c>
      <c r="T62" s="27">
        <v>1.41</v>
      </c>
      <c r="U62" s="5">
        <v>412</v>
      </c>
      <c r="V62" s="4">
        <f>+F62/U62</f>
        <v>1.1893203883495145</v>
      </c>
      <c r="W62" s="5">
        <v>82</v>
      </c>
      <c r="X62" s="4">
        <f>+F62/W62</f>
        <v>5.975609756097561</v>
      </c>
      <c r="Y62" s="27">
        <v>419</v>
      </c>
      <c r="Z62" s="4">
        <f t="shared" si="11"/>
        <v>1.5871121718377088</v>
      </c>
      <c r="AA62" s="27">
        <v>298</v>
      </c>
      <c r="AB62" s="5">
        <v>1988</v>
      </c>
      <c r="AD62" s="5">
        <v>53</v>
      </c>
      <c r="AE62" s="5">
        <v>45</v>
      </c>
      <c r="AF62" s="5">
        <v>67</v>
      </c>
      <c r="AG62" s="5">
        <v>48</v>
      </c>
      <c r="AH62" s="5" t="s">
        <v>170</v>
      </c>
    </row>
    <row r="63" spans="1:34" ht="12.75">
      <c r="A63" s="1" t="s">
        <v>223</v>
      </c>
      <c r="C63" s="1" t="s">
        <v>80</v>
      </c>
      <c r="E63" s="38" t="s">
        <v>0</v>
      </c>
      <c r="F63" s="30">
        <v>167</v>
      </c>
      <c r="G63" s="4">
        <v>306</v>
      </c>
      <c r="H63" s="4">
        <v>306</v>
      </c>
      <c r="I63" s="4">
        <f>H63*1.2</f>
        <v>367.2</v>
      </c>
      <c r="J63" s="22">
        <f t="shared" si="0"/>
        <v>367.2</v>
      </c>
      <c r="K63" s="4">
        <v>50</v>
      </c>
      <c r="L63" s="4">
        <v>59</v>
      </c>
      <c r="M63" s="5">
        <v>227</v>
      </c>
      <c r="N63" s="4">
        <v>0.73568281938326</v>
      </c>
      <c r="O63" s="5">
        <v>184</v>
      </c>
      <c r="P63" s="4">
        <f t="shared" si="12"/>
        <v>1.9956521739130435</v>
      </c>
      <c r="Q63" s="5">
        <v>3432</v>
      </c>
      <c r="R63" s="23">
        <f>(F63/M63)/(Q63/10000)</f>
        <v>2.143597958575932</v>
      </c>
      <c r="S63" s="5">
        <v>0.05</v>
      </c>
      <c r="T63" s="27">
        <v>0.57</v>
      </c>
      <c r="U63" s="5">
        <v>18</v>
      </c>
      <c r="V63" s="4">
        <f>+F63/U63</f>
        <v>9.277777777777779</v>
      </c>
      <c r="W63" s="5">
        <v>1</v>
      </c>
      <c r="X63" s="4">
        <f>+F63/W63</f>
        <v>167</v>
      </c>
      <c r="Y63" s="27">
        <v>30</v>
      </c>
      <c r="Z63" s="4">
        <f t="shared" si="11"/>
        <v>12.24</v>
      </c>
      <c r="AA63" s="27">
        <v>53</v>
      </c>
      <c r="AB63" s="5">
        <v>1975</v>
      </c>
      <c r="AD63" s="5">
        <v>14</v>
      </c>
      <c r="AE63" s="5">
        <v>8</v>
      </c>
      <c r="AF63" s="5">
        <v>10</v>
      </c>
      <c r="AG63" s="5">
        <v>5</v>
      </c>
      <c r="AH63" s="5" t="s">
        <v>224</v>
      </c>
    </row>
    <row r="64" spans="1:35" ht="12.75">
      <c r="A64" s="28" t="s">
        <v>226</v>
      </c>
      <c r="B64" s="28"/>
      <c r="C64" s="29" t="s">
        <v>65</v>
      </c>
      <c r="E64" s="38" t="s">
        <v>0</v>
      </c>
      <c r="F64" s="30"/>
      <c r="I64" s="4">
        <v>215</v>
      </c>
      <c r="J64" s="22">
        <f t="shared" si="0"/>
        <v>215</v>
      </c>
      <c r="O64" s="5">
        <v>500</v>
      </c>
      <c r="P64" s="4">
        <f t="shared" si="12"/>
        <v>0.43</v>
      </c>
      <c r="R64" s="23"/>
      <c r="T64" s="32"/>
      <c r="V64" s="34"/>
      <c r="X64" s="4"/>
      <c r="Y64" s="27">
        <v>3</v>
      </c>
      <c r="Z64" s="4">
        <f t="shared" si="11"/>
        <v>71.66666666666667</v>
      </c>
      <c r="AA64" s="32"/>
      <c r="AB64" s="5">
        <v>1973</v>
      </c>
      <c r="AH64" s="5" t="s">
        <v>45</v>
      </c>
      <c r="AI64" s="1" t="s">
        <v>227</v>
      </c>
    </row>
    <row r="65" spans="1:35" ht="12.75">
      <c r="A65" s="1" t="s">
        <v>228</v>
      </c>
      <c r="C65" s="1" t="s">
        <v>44</v>
      </c>
      <c r="D65" s="27" t="s">
        <v>44</v>
      </c>
      <c r="E65" s="38" t="s">
        <v>0</v>
      </c>
      <c r="F65" s="30">
        <v>123</v>
      </c>
      <c r="G65" s="4">
        <v>174</v>
      </c>
      <c r="I65" s="4">
        <v>201</v>
      </c>
      <c r="J65" s="22">
        <f t="shared" si="0"/>
        <v>201</v>
      </c>
      <c r="K65" s="4">
        <v>53</v>
      </c>
      <c r="L65" s="4">
        <v>65</v>
      </c>
      <c r="M65" s="5">
        <v>302</v>
      </c>
      <c r="N65" s="4">
        <v>0.40728476821192056</v>
      </c>
      <c r="O65" s="5">
        <v>511</v>
      </c>
      <c r="P65" s="4">
        <f t="shared" si="12"/>
        <v>0.3933463796477495</v>
      </c>
      <c r="Q65" s="5">
        <v>2772</v>
      </c>
      <c r="R65" s="23">
        <f>(F65/M65)/(Q65/10000)</f>
        <v>1.469281270605774</v>
      </c>
      <c r="T65" s="27">
        <v>0.86</v>
      </c>
      <c r="U65" s="5">
        <v>97</v>
      </c>
      <c r="V65" s="4">
        <f>+F65/U65</f>
        <v>1.268041237113402</v>
      </c>
      <c r="W65" s="5">
        <v>28</v>
      </c>
      <c r="X65" s="4">
        <f>+F65/W65</f>
        <v>4.392857142857143</v>
      </c>
      <c r="Y65" s="27">
        <v>92</v>
      </c>
      <c r="Z65" s="4">
        <f t="shared" si="11"/>
        <v>2.1847826086956523</v>
      </c>
      <c r="AA65" s="27">
        <v>107</v>
      </c>
      <c r="AB65" s="5">
        <v>1969</v>
      </c>
      <c r="AC65" s="5">
        <v>1051</v>
      </c>
      <c r="AD65" s="5">
        <v>337</v>
      </c>
      <c r="AE65" s="5">
        <v>212</v>
      </c>
      <c r="AF65" s="5">
        <v>309</v>
      </c>
      <c r="AG65" s="5">
        <v>164</v>
      </c>
      <c r="AH65" s="5" t="s">
        <v>45</v>
      </c>
      <c r="AI65" s="1" t="s">
        <v>46</v>
      </c>
    </row>
    <row r="66" spans="1:34" ht="12.75">
      <c r="A66" s="1" t="s">
        <v>229</v>
      </c>
      <c r="C66" s="1" t="s">
        <v>230</v>
      </c>
      <c r="E66" s="38" t="s">
        <v>0</v>
      </c>
      <c r="F66" s="30">
        <v>575</v>
      </c>
      <c r="H66" s="4">
        <v>995</v>
      </c>
      <c r="J66" s="22">
        <f t="shared" si="0"/>
        <v>995</v>
      </c>
      <c r="K66" s="4">
        <v>290</v>
      </c>
      <c r="L66" s="4">
        <v>500</v>
      </c>
      <c r="M66" s="5">
        <v>736</v>
      </c>
      <c r="N66" s="4">
        <v>0.78125</v>
      </c>
      <c r="O66" s="5">
        <v>1067</v>
      </c>
      <c r="P66" s="4">
        <f t="shared" si="12"/>
        <v>0.9325210871602624</v>
      </c>
      <c r="Q66" s="5">
        <v>4264</v>
      </c>
      <c r="R66" s="23">
        <f>(F66/M66)/(Q66/10000)</f>
        <v>1.8321998123827392</v>
      </c>
      <c r="S66" s="5">
        <v>2.159</v>
      </c>
      <c r="T66" s="27">
        <v>3.34</v>
      </c>
      <c r="U66" s="5">
        <v>544</v>
      </c>
      <c r="V66" s="4">
        <f>+F66/U66</f>
        <v>1.056985294117647</v>
      </c>
      <c r="W66" s="5">
        <v>190</v>
      </c>
      <c r="X66" s="4">
        <f>+F66/W66</f>
        <v>3.026315789473684</v>
      </c>
      <c r="Y66" s="27">
        <v>959</v>
      </c>
      <c r="Z66" s="4">
        <f t="shared" si="11"/>
        <v>1.0375391032325338</v>
      </c>
      <c r="AA66" s="27">
        <v>287</v>
      </c>
      <c r="AB66" s="5">
        <v>1992</v>
      </c>
      <c r="AD66" s="5">
        <v>31</v>
      </c>
      <c r="AE66" s="5">
        <v>29</v>
      </c>
      <c r="AF66" s="5">
        <v>67</v>
      </c>
      <c r="AG66" s="5">
        <v>49</v>
      </c>
      <c r="AH66" s="5" t="s">
        <v>201</v>
      </c>
    </row>
    <row r="67" spans="1:34" ht="12.75">
      <c r="A67" s="1" t="s">
        <v>238</v>
      </c>
      <c r="C67" s="1" t="s">
        <v>56</v>
      </c>
      <c r="E67" s="38" t="s">
        <v>0</v>
      </c>
      <c r="F67" s="30">
        <v>371</v>
      </c>
      <c r="I67" s="4">
        <v>484</v>
      </c>
      <c r="J67" s="22">
        <f t="shared" si="0"/>
        <v>484</v>
      </c>
      <c r="K67" s="4">
        <v>50</v>
      </c>
      <c r="L67" s="4">
        <v>55</v>
      </c>
      <c r="M67" s="5">
        <v>442</v>
      </c>
      <c r="N67" s="4">
        <v>0.8393665158371041</v>
      </c>
      <c r="O67" s="5">
        <v>560</v>
      </c>
      <c r="P67" s="4">
        <f t="shared" si="12"/>
        <v>0.8642857142857143</v>
      </c>
      <c r="Q67" s="5">
        <v>2924</v>
      </c>
      <c r="R67" s="23">
        <f>(F67/M67)/(Q67/10000)</f>
        <v>2.870610519278742</v>
      </c>
      <c r="U67" s="5">
        <v>50</v>
      </c>
      <c r="V67" s="4">
        <f>+F67/U67</f>
        <v>7.42</v>
      </c>
      <c r="W67" s="5">
        <v>14</v>
      </c>
      <c r="X67" s="4">
        <f>+F67/W67</f>
        <v>26.5</v>
      </c>
      <c r="Y67" s="5">
        <v>61</v>
      </c>
      <c r="Z67" s="4">
        <f t="shared" si="11"/>
        <v>7.934426229508197</v>
      </c>
      <c r="AB67" s="5">
        <v>1984</v>
      </c>
      <c r="AC67" s="5">
        <v>600</v>
      </c>
      <c r="AD67" s="5">
        <v>37</v>
      </c>
      <c r="AE67" s="5">
        <v>30</v>
      </c>
      <c r="AF67" s="5">
        <v>45</v>
      </c>
      <c r="AG67" s="5">
        <v>24</v>
      </c>
      <c r="AH67" s="5" t="s">
        <v>60</v>
      </c>
    </row>
    <row r="68" spans="1:34" ht="12.75">
      <c r="A68" s="1" t="s">
        <v>239</v>
      </c>
      <c r="C68" s="1" t="s">
        <v>56</v>
      </c>
      <c r="E68" s="38" t="s">
        <v>0</v>
      </c>
      <c r="F68" s="30">
        <v>835</v>
      </c>
      <c r="I68" s="4">
        <v>1086</v>
      </c>
      <c r="J68" s="22">
        <f t="shared" si="0"/>
        <v>1086</v>
      </c>
      <c r="K68" s="4">
        <v>835</v>
      </c>
      <c r="M68" s="5">
        <v>745</v>
      </c>
      <c r="N68" s="4">
        <v>1.1208053691275168</v>
      </c>
      <c r="O68" s="5">
        <v>1200</v>
      </c>
      <c r="P68" s="4">
        <f t="shared" si="12"/>
        <v>0.905</v>
      </c>
      <c r="Q68" s="5">
        <v>4263</v>
      </c>
      <c r="R68" s="23">
        <f>(F68/M68)/(Q68/10000)</f>
        <v>2.6291470071018455</v>
      </c>
      <c r="S68" s="5">
        <v>0.242</v>
      </c>
      <c r="T68" s="27">
        <v>1.13</v>
      </c>
      <c r="U68" s="5">
        <v>61</v>
      </c>
      <c r="V68" s="4">
        <f>+F68/U68</f>
        <v>13.688524590163935</v>
      </c>
      <c r="W68" s="5">
        <v>15</v>
      </c>
      <c r="X68" s="4">
        <f>+F68/W68</f>
        <v>55.666666666666664</v>
      </c>
      <c r="Y68" s="27">
        <v>263</v>
      </c>
      <c r="Z68" s="4">
        <f t="shared" si="11"/>
        <v>4.129277566539924</v>
      </c>
      <c r="AA68" s="27">
        <v>233</v>
      </c>
      <c r="AB68" s="5">
        <v>1982</v>
      </c>
      <c r="AD68" s="5">
        <v>29</v>
      </c>
      <c r="AE68" s="5">
        <v>15</v>
      </c>
      <c r="AF68" s="5">
        <v>40</v>
      </c>
      <c r="AG68" s="5">
        <v>17</v>
      </c>
      <c r="AH68" s="5" t="s">
        <v>224</v>
      </c>
    </row>
    <row r="69" spans="1:34" ht="12.75">
      <c r="A69" s="29" t="s">
        <v>240</v>
      </c>
      <c r="B69" s="29"/>
      <c r="C69" s="29" t="s">
        <v>62</v>
      </c>
      <c r="E69" s="38" t="s">
        <v>0</v>
      </c>
      <c r="F69" s="30"/>
      <c r="H69" s="4">
        <v>148</v>
      </c>
      <c r="J69" s="22">
        <f aca="true" t="shared" si="13" ref="J69:J132">MAX(G69:I69)</f>
        <v>148</v>
      </c>
      <c r="O69" s="5">
        <v>352</v>
      </c>
      <c r="P69" s="4">
        <f t="shared" si="12"/>
        <v>0.42045454545454547</v>
      </c>
      <c r="R69" s="23"/>
      <c r="T69" s="35"/>
      <c r="V69" s="4"/>
      <c r="X69" s="4"/>
      <c r="Y69" s="5">
        <v>24</v>
      </c>
      <c r="Z69" s="4">
        <f t="shared" si="11"/>
        <v>6.166666666666667</v>
      </c>
      <c r="AA69" s="35"/>
      <c r="AB69" s="5">
        <v>1966</v>
      </c>
      <c r="AH69" s="5" t="s">
        <v>108</v>
      </c>
    </row>
    <row r="70" spans="1:34" ht="12.75">
      <c r="A70" s="28" t="s">
        <v>241</v>
      </c>
      <c r="B70" s="28"/>
      <c r="C70" s="29" t="s">
        <v>65</v>
      </c>
      <c r="E70" s="38" t="s">
        <v>0</v>
      </c>
      <c r="F70" s="30"/>
      <c r="I70" s="4">
        <v>240</v>
      </c>
      <c r="J70" s="22">
        <f t="shared" si="13"/>
        <v>240</v>
      </c>
      <c r="L70" s="4">
        <v>83</v>
      </c>
      <c r="O70" s="5">
        <v>530</v>
      </c>
      <c r="P70" s="4">
        <f t="shared" si="12"/>
        <v>0.4528301886792453</v>
      </c>
      <c r="R70" s="23"/>
      <c r="T70" s="32"/>
      <c r="V70" s="4"/>
      <c r="X70" s="4"/>
      <c r="Y70" s="27">
        <v>42</v>
      </c>
      <c r="Z70" s="4">
        <f t="shared" si="11"/>
        <v>5.714285714285714</v>
      </c>
      <c r="AA70" s="32"/>
      <c r="AB70" s="5">
        <v>1987</v>
      </c>
      <c r="AH70" s="5" t="s">
        <v>75</v>
      </c>
    </row>
    <row r="71" spans="1:35" ht="12.75">
      <c r="A71" s="1" t="s">
        <v>243</v>
      </c>
      <c r="C71" s="1" t="s">
        <v>44</v>
      </c>
      <c r="D71" s="27" t="s">
        <v>44</v>
      </c>
      <c r="E71" s="38" t="s">
        <v>0</v>
      </c>
      <c r="F71" s="30">
        <v>259</v>
      </c>
      <c r="G71" s="4">
        <v>546</v>
      </c>
      <c r="I71" s="4">
        <v>632</v>
      </c>
      <c r="J71" s="22">
        <f t="shared" si="13"/>
        <v>632</v>
      </c>
      <c r="K71" s="4">
        <v>53</v>
      </c>
      <c r="L71" s="4">
        <v>86</v>
      </c>
      <c r="M71" s="5">
        <v>410</v>
      </c>
      <c r="N71" s="4">
        <v>0.6317073170731707</v>
      </c>
      <c r="O71" s="5">
        <v>466</v>
      </c>
      <c r="P71" s="4">
        <f t="shared" si="12"/>
        <v>1.3562231759656653</v>
      </c>
      <c r="R71" s="23"/>
      <c r="U71" s="5">
        <v>5</v>
      </c>
      <c r="V71" s="4">
        <f>+F71/U71</f>
        <v>51.8</v>
      </c>
      <c r="W71" s="5">
        <v>5</v>
      </c>
      <c r="X71" s="4">
        <f>+M71/W71</f>
        <v>82</v>
      </c>
      <c r="Y71" s="5">
        <v>6</v>
      </c>
      <c r="Z71" s="4">
        <f t="shared" si="11"/>
        <v>105.33333333333333</v>
      </c>
      <c r="AB71" s="5">
        <v>1998</v>
      </c>
      <c r="AC71" s="5" t="s">
        <v>6</v>
      </c>
      <c r="AD71" s="5">
        <v>27</v>
      </c>
      <c r="AE71" s="5">
        <v>27</v>
      </c>
      <c r="AF71" s="5">
        <v>12</v>
      </c>
      <c r="AG71" s="5">
        <v>2</v>
      </c>
      <c r="AH71" s="5" t="s">
        <v>244</v>
      </c>
      <c r="AI71" s="1" t="s">
        <v>46</v>
      </c>
    </row>
    <row r="72" spans="1:34" ht="12.75">
      <c r="A72" s="1" t="s">
        <v>245</v>
      </c>
      <c r="C72" s="1" t="s">
        <v>246</v>
      </c>
      <c r="E72" s="38" t="s">
        <v>0</v>
      </c>
      <c r="F72" s="30">
        <v>190</v>
      </c>
      <c r="I72" s="4">
        <v>267</v>
      </c>
      <c r="J72" s="22">
        <f t="shared" si="13"/>
        <v>267</v>
      </c>
      <c r="K72" s="4">
        <v>75</v>
      </c>
      <c r="L72" s="4">
        <v>116</v>
      </c>
      <c r="M72" s="5">
        <v>315</v>
      </c>
      <c r="N72" s="4">
        <v>0.6031746031746031</v>
      </c>
      <c r="O72" s="5">
        <v>395</v>
      </c>
      <c r="P72" s="4">
        <f t="shared" si="12"/>
        <v>0.6759493670886076</v>
      </c>
      <c r="R72" s="23"/>
      <c r="U72" s="5">
        <v>0</v>
      </c>
      <c r="V72" s="4" t="s">
        <v>6</v>
      </c>
      <c r="W72" s="5">
        <v>0</v>
      </c>
      <c r="X72" s="4" t="s">
        <v>6</v>
      </c>
      <c r="Y72" s="5">
        <v>24</v>
      </c>
      <c r="Z72" s="4">
        <f t="shared" si="11"/>
        <v>11.125</v>
      </c>
      <c r="AB72" s="5">
        <v>1999</v>
      </c>
      <c r="AD72" s="5">
        <v>0</v>
      </c>
      <c r="AE72" s="5">
        <v>0</v>
      </c>
      <c r="AF72" s="5">
        <v>2</v>
      </c>
      <c r="AG72" s="5">
        <v>1</v>
      </c>
      <c r="AH72" s="5" t="s">
        <v>170</v>
      </c>
    </row>
    <row r="73" spans="1:34" ht="12.75">
      <c r="A73" s="1" t="s">
        <v>247</v>
      </c>
      <c r="C73" s="1" t="s">
        <v>230</v>
      </c>
      <c r="E73" s="38" t="s">
        <v>0</v>
      </c>
      <c r="F73" s="30">
        <v>375</v>
      </c>
      <c r="H73" s="4">
        <v>540</v>
      </c>
      <c r="J73" s="22">
        <f t="shared" si="13"/>
        <v>540</v>
      </c>
      <c r="K73" s="4">
        <v>265</v>
      </c>
      <c r="L73" s="4">
        <v>385</v>
      </c>
      <c r="M73" s="5">
        <v>351</v>
      </c>
      <c r="N73" s="4">
        <v>1.0683760683760684</v>
      </c>
      <c r="O73" s="5">
        <v>380</v>
      </c>
      <c r="P73" s="4">
        <f t="shared" si="12"/>
        <v>1.4210526315789473</v>
      </c>
      <c r="Q73" s="5">
        <v>4025</v>
      </c>
      <c r="R73" s="23">
        <f>(F73/M73)/(Q73/10000)</f>
        <v>2.654350480437437</v>
      </c>
      <c r="U73" s="5">
        <v>40</v>
      </c>
      <c r="V73" s="4">
        <f>+F73/U73</f>
        <v>9.375</v>
      </c>
      <c r="W73" s="5">
        <v>29</v>
      </c>
      <c r="X73" s="4">
        <f>+F73/W73</f>
        <v>12.931034482758621</v>
      </c>
      <c r="Y73" s="5">
        <v>92</v>
      </c>
      <c r="Z73" s="4">
        <f t="shared" si="11"/>
        <v>5.869565217391305</v>
      </c>
      <c r="AB73" s="5">
        <v>1996</v>
      </c>
      <c r="AD73" s="5">
        <v>17</v>
      </c>
      <c r="AE73" s="5">
        <v>17</v>
      </c>
      <c r="AF73" s="5">
        <v>5</v>
      </c>
      <c r="AG73" s="5">
        <v>4</v>
      </c>
      <c r="AH73" s="5" t="s">
        <v>66</v>
      </c>
    </row>
    <row r="74" spans="1:34" ht="12.75">
      <c r="A74" s="1" t="s">
        <v>248</v>
      </c>
      <c r="C74" s="1" t="s">
        <v>56</v>
      </c>
      <c r="E74" s="38" t="s">
        <v>0</v>
      </c>
      <c r="F74" s="30">
        <v>437</v>
      </c>
      <c r="I74" s="4">
        <v>569</v>
      </c>
      <c r="J74" s="22">
        <f t="shared" si="13"/>
        <v>569</v>
      </c>
      <c r="K74" s="4">
        <v>80</v>
      </c>
      <c r="M74" s="5">
        <v>464</v>
      </c>
      <c r="N74" s="4">
        <v>0.9418103448275862</v>
      </c>
      <c r="O74" s="5">
        <v>779</v>
      </c>
      <c r="P74" s="4">
        <f t="shared" si="12"/>
        <v>0.730423620025674</v>
      </c>
      <c r="Q74" s="5">
        <v>4324</v>
      </c>
      <c r="R74" s="23">
        <f>(F74/M74)/(Q74/10000)</f>
        <v>2.1780997798972854</v>
      </c>
      <c r="S74" s="5">
        <v>0.284</v>
      </c>
      <c r="T74" s="27">
        <v>1.15</v>
      </c>
      <c r="U74" s="5">
        <v>249</v>
      </c>
      <c r="V74" s="4">
        <f>+F74/U74</f>
        <v>1.7550200803212852</v>
      </c>
      <c r="W74" s="5">
        <v>23</v>
      </c>
      <c r="X74" s="4">
        <f>+F74/W74</f>
        <v>19</v>
      </c>
      <c r="Y74" s="27">
        <v>203</v>
      </c>
      <c r="Z74" s="4">
        <f t="shared" si="11"/>
        <v>2.8029556650246303</v>
      </c>
      <c r="AA74" s="27">
        <v>176</v>
      </c>
      <c r="AB74" s="5">
        <v>1985</v>
      </c>
      <c r="AD74" s="5">
        <v>75</v>
      </c>
      <c r="AE74" s="5">
        <v>57</v>
      </c>
      <c r="AF74" s="5">
        <v>91</v>
      </c>
      <c r="AG74" s="5">
        <v>51</v>
      </c>
      <c r="AH74" s="5" t="s">
        <v>60</v>
      </c>
    </row>
    <row r="75" spans="1:34" ht="12.75">
      <c r="A75" s="1" t="s">
        <v>249</v>
      </c>
      <c r="C75" s="1" t="s">
        <v>62</v>
      </c>
      <c r="E75" s="38" t="s">
        <v>0</v>
      </c>
      <c r="F75" s="30">
        <v>436</v>
      </c>
      <c r="I75" s="4">
        <v>590</v>
      </c>
      <c r="J75" s="22">
        <f t="shared" si="13"/>
        <v>590</v>
      </c>
      <c r="M75" s="5">
        <v>582</v>
      </c>
      <c r="N75" s="4">
        <v>0.7491408934707904</v>
      </c>
      <c r="O75" s="5">
        <v>620</v>
      </c>
      <c r="P75" s="4">
        <f t="shared" si="12"/>
        <v>0.9516129032258065</v>
      </c>
      <c r="Q75" s="5">
        <v>3366</v>
      </c>
      <c r="R75" s="23">
        <f>(F75/M75)/(Q75/10000)</f>
        <v>2.2256116858906427</v>
      </c>
      <c r="S75" s="5">
        <v>0.535</v>
      </c>
      <c r="T75" s="27">
        <v>0.94</v>
      </c>
      <c r="U75" s="5">
        <v>382</v>
      </c>
      <c r="V75" s="4">
        <f>+F75/U75</f>
        <v>1.1413612565445026</v>
      </c>
      <c r="W75" s="5">
        <v>38</v>
      </c>
      <c r="X75" s="4">
        <f>+F75/W75</f>
        <v>11.473684210526315</v>
      </c>
      <c r="Y75" s="27">
        <v>163</v>
      </c>
      <c r="Z75" s="4">
        <f t="shared" si="11"/>
        <v>3.6196319018404908</v>
      </c>
      <c r="AA75" s="27">
        <v>173</v>
      </c>
      <c r="AB75" s="5">
        <v>1971</v>
      </c>
      <c r="AD75" s="5">
        <v>80</v>
      </c>
      <c r="AE75" s="5">
        <v>52</v>
      </c>
      <c r="AF75" s="5">
        <v>93</v>
      </c>
      <c r="AG75" s="5">
        <v>54</v>
      </c>
      <c r="AH75" s="5" t="s">
        <v>170</v>
      </c>
    </row>
    <row r="76" spans="1:34" ht="12.75">
      <c r="A76" s="28" t="s">
        <v>250</v>
      </c>
      <c r="B76" s="28"/>
      <c r="C76" s="29" t="s">
        <v>80</v>
      </c>
      <c r="E76" s="38" t="s">
        <v>0</v>
      </c>
      <c r="F76" s="30"/>
      <c r="G76" s="4">
        <v>319</v>
      </c>
      <c r="H76" s="4">
        <v>319</v>
      </c>
      <c r="I76" s="4">
        <v>382.8</v>
      </c>
      <c r="J76" s="22">
        <f t="shared" si="13"/>
        <v>382.8</v>
      </c>
      <c r="L76" s="4">
        <v>71</v>
      </c>
      <c r="O76" s="5">
        <v>299</v>
      </c>
      <c r="P76" s="4">
        <f t="shared" si="12"/>
        <v>1.2802675585284282</v>
      </c>
      <c r="R76" s="23"/>
      <c r="T76" s="32"/>
      <c r="V76" s="4"/>
      <c r="X76" s="4"/>
      <c r="Y76" s="27">
        <v>3</v>
      </c>
      <c r="Z76" s="4">
        <f aca="true" t="shared" si="14" ref="Z76:Z97">+J76/Y76</f>
        <v>127.60000000000001</v>
      </c>
      <c r="AA76" s="32"/>
      <c r="AB76" s="5">
        <v>2001</v>
      </c>
      <c r="AH76" s="5" t="s">
        <v>201</v>
      </c>
    </row>
    <row r="77" spans="1:34" ht="12.75">
      <c r="A77" s="1" t="s">
        <v>251</v>
      </c>
      <c r="C77" s="1" t="s">
        <v>56</v>
      </c>
      <c r="E77" s="38" t="s">
        <v>0</v>
      </c>
      <c r="F77" s="30">
        <v>799</v>
      </c>
      <c r="I77" s="4">
        <v>1169</v>
      </c>
      <c r="J77" s="22">
        <f t="shared" si="13"/>
        <v>1169</v>
      </c>
      <c r="K77" s="4">
        <v>799</v>
      </c>
      <c r="M77" s="5">
        <v>1230</v>
      </c>
      <c r="N77" s="4">
        <v>0.6495934959349593</v>
      </c>
      <c r="O77" s="5">
        <v>1646</v>
      </c>
      <c r="P77" s="4">
        <f t="shared" si="12"/>
        <v>0.7102065613608749</v>
      </c>
      <c r="Q77" s="5">
        <v>3124</v>
      </c>
      <c r="R77" s="23">
        <f>(F77/M77)/(Q77/10000)</f>
        <v>2.0793645836586405</v>
      </c>
      <c r="S77" s="5">
        <v>0.528</v>
      </c>
      <c r="T77" s="27">
        <v>1.09</v>
      </c>
      <c r="U77" s="5">
        <v>313</v>
      </c>
      <c r="V77" s="4">
        <f aca="true" t="shared" si="15" ref="V77:V90">+F77/U77</f>
        <v>2.5527156549520766</v>
      </c>
      <c r="W77" s="5">
        <v>47</v>
      </c>
      <c r="X77" s="4">
        <f aca="true" t="shared" si="16" ref="X77:X89">+F77/W77</f>
        <v>17</v>
      </c>
      <c r="Y77" s="27">
        <v>328</v>
      </c>
      <c r="Z77" s="4">
        <f t="shared" si="14"/>
        <v>3.5640243902439024</v>
      </c>
      <c r="AA77" s="27">
        <v>300</v>
      </c>
      <c r="AB77" s="5">
        <v>1983</v>
      </c>
      <c r="AC77" s="5">
        <v>800</v>
      </c>
      <c r="AD77" s="5">
        <v>98</v>
      </c>
      <c r="AE77" s="5">
        <v>81</v>
      </c>
      <c r="AF77" s="5">
        <v>107</v>
      </c>
      <c r="AG77" s="5">
        <v>65</v>
      </c>
      <c r="AH77" s="5" t="s">
        <v>180</v>
      </c>
    </row>
    <row r="78" spans="1:34" ht="12.75">
      <c r="A78" s="1" t="s">
        <v>252</v>
      </c>
      <c r="C78" s="1" t="s">
        <v>56</v>
      </c>
      <c r="E78" s="38" t="s">
        <v>0</v>
      </c>
      <c r="F78" s="30">
        <v>1538</v>
      </c>
      <c r="I78" s="4">
        <v>2107</v>
      </c>
      <c r="J78" s="22">
        <f t="shared" si="13"/>
        <v>2107</v>
      </c>
      <c r="K78" s="4">
        <v>140</v>
      </c>
      <c r="L78" s="4">
        <v>152</v>
      </c>
      <c r="M78" s="5">
        <v>1785</v>
      </c>
      <c r="N78" s="4">
        <v>0.861624649859944</v>
      </c>
      <c r="O78" s="5">
        <v>1367</v>
      </c>
      <c r="P78" s="4">
        <f t="shared" si="12"/>
        <v>1.5413313825896122</v>
      </c>
      <c r="R78" s="23"/>
      <c r="T78" s="27">
        <v>0.72</v>
      </c>
      <c r="U78" s="5">
        <v>253</v>
      </c>
      <c r="V78" s="4">
        <f t="shared" si="15"/>
        <v>6.07905138339921</v>
      </c>
      <c r="W78" s="5">
        <v>127</v>
      </c>
      <c r="X78" s="4">
        <f t="shared" si="16"/>
        <v>12.11023622047244</v>
      </c>
      <c r="Y78" s="27">
        <v>568</v>
      </c>
      <c r="Z78" s="4">
        <f t="shared" si="14"/>
        <v>3.709507042253521</v>
      </c>
      <c r="AA78" s="27">
        <v>784</v>
      </c>
      <c r="AB78" s="5">
        <v>1976</v>
      </c>
      <c r="AD78" s="5">
        <v>56</v>
      </c>
      <c r="AE78" s="5">
        <v>39</v>
      </c>
      <c r="AF78" s="5">
        <v>71</v>
      </c>
      <c r="AG78" s="5">
        <v>37</v>
      </c>
      <c r="AH78" s="5" t="s">
        <v>60</v>
      </c>
    </row>
    <row r="79" spans="1:34" ht="12.75">
      <c r="A79" s="1" t="s">
        <v>253</v>
      </c>
      <c r="C79" s="39" t="s">
        <v>254</v>
      </c>
      <c r="E79" s="38" t="s">
        <v>0</v>
      </c>
      <c r="F79" s="30">
        <v>7619</v>
      </c>
      <c r="I79" s="4">
        <v>9829</v>
      </c>
      <c r="J79" s="22">
        <f t="shared" si="13"/>
        <v>9829</v>
      </c>
      <c r="K79" s="4">
        <v>7619</v>
      </c>
      <c r="M79" s="5">
        <v>1516</v>
      </c>
      <c r="N79" s="4">
        <v>5.025725593667546</v>
      </c>
      <c r="O79" s="5">
        <v>1305</v>
      </c>
      <c r="P79" s="4">
        <f t="shared" si="12"/>
        <v>7.531800766283525</v>
      </c>
      <c r="R79" s="23"/>
      <c r="T79" s="27">
        <v>0</v>
      </c>
      <c r="U79" s="5">
        <v>34</v>
      </c>
      <c r="V79" s="4">
        <f t="shared" si="15"/>
        <v>224.08823529411765</v>
      </c>
      <c r="W79" s="5">
        <v>3</v>
      </c>
      <c r="X79" s="4">
        <f t="shared" si="16"/>
        <v>2539.6666666666665</v>
      </c>
      <c r="Y79" s="27">
        <v>35</v>
      </c>
      <c r="Z79" s="4">
        <f t="shared" si="14"/>
        <v>280.8285714285714</v>
      </c>
      <c r="AA79" s="27">
        <v>0</v>
      </c>
      <c r="AB79" s="5">
        <v>1974</v>
      </c>
      <c r="AC79" s="5">
        <v>500</v>
      </c>
      <c r="AD79" s="5">
        <v>70</v>
      </c>
      <c r="AE79" s="5">
        <v>20</v>
      </c>
      <c r="AF79" s="5">
        <v>74</v>
      </c>
      <c r="AG79" s="5">
        <v>17</v>
      </c>
      <c r="AH79" s="5" t="s">
        <v>60</v>
      </c>
    </row>
    <row r="80" spans="1:34" ht="12.75">
      <c r="A80" s="1" t="s">
        <v>255</v>
      </c>
      <c r="C80" s="1" t="s">
        <v>65</v>
      </c>
      <c r="E80" s="38" t="s">
        <v>0</v>
      </c>
      <c r="F80" s="30">
        <v>382</v>
      </c>
      <c r="I80" s="4">
        <v>506</v>
      </c>
      <c r="J80" s="22">
        <f t="shared" si="13"/>
        <v>506</v>
      </c>
      <c r="K80" s="4">
        <v>94</v>
      </c>
      <c r="L80" s="4">
        <v>128</v>
      </c>
      <c r="M80" s="5">
        <v>453</v>
      </c>
      <c r="N80" s="4">
        <v>0.8432671081677704</v>
      </c>
      <c r="O80" s="5">
        <v>371</v>
      </c>
      <c r="P80" s="4">
        <f t="shared" si="12"/>
        <v>1.3638814016172507</v>
      </c>
      <c r="Q80" s="5">
        <v>3500</v>
      </c>
      <c r="R80" s="23">
        <f>(F80/M80)/(Q80/10000)</f>
        <v>2.4093345947650584</v>
      </c>
      <c r="U80" s="5">
        <v>17</v>
      </c>
      <c r="V80" s="4">
        <f t="shared" si="15"/>
        <v>22.470588235294116</v>
      </c>
      <c r="W80" s="5">
        <v>7</v>
      </c>
      <c r="X80" s="4">
        <f t="shared" si="16"/>
        <v>54.57142857142857</v>
      </c>
      <c r="Y80" s="5">
        <v>124</v>
      </c>
      <c r="Z80" s="4">
        <f t="shared" si="14"/>
        <v>4.080645161290323</v>
      </c>
      <c r="AB80" s="5">
        <v>1994</v>
      </c>
      <c r="AD80" s="5">
        <v>15</v>
      </c>
      <c r="AE80" s="5">
        <v>13</v>
      </c>
      <c r="AF80" s="5">
        <v>18</v>
      </c>
      <c r="AG80" s="5">
        <v>14</v>
      </c>
      <c r="AH80" s="5" t="s">
        <v>256</v>
      </c>
    </row>
    <row r="81" spans="1:34" ht="12.75">
      <c r="A81" s="1" t="s">
        <v>257</v>
      </c>
      <c r="C81" s="1" t="s">
        <v>246</v>
      </c>
      <c r="E81" s="38" t="s">
        <v>0</v>
      </c>
      <c r="F81" s="30">
        <v>212</v>
      </c>
      <c r="I81" s="4">
        <v>429</v>
      </c>
      <c r="J81" s="22">
        <f t="shared" si="13"/>
        <v>429</v>
      </c>
      <c r="K81" s="4">
        <v>85</v>
      </c>
      <c r="L81" s="4">
        <v>200</v>
      </c>
      <c r="M81" s="5">
        <v>471</v>
      </c>
      <c r="N81" s="4">
        <v>0.45010615711252655</v>
      </c>
      <c r="O81" s="5">
        <v>905</v>
      </c>
      <c r="P81" s="4">
        <f t="shared" si="12"/>
        <v>0.4740331491712707</v>
      </c>
      <c r="R81" s="23"/>
      <c r="U81" s="5">
        <v>3</v>
      </c>
      <c r="V81" s="4">
        <f t="shared" si="15"/>
        <v>70.66666666666667</v>
      </c>
      <c r="W81" s="5">
        <v>3</v>
      </c>
      <c r="X81" s="4">
        <f t="shared" si="16"/>
        <v>70.66666666666667</v>
      </c>
      <c r="Y81" s="5">
        <v>157</v>
      </c>
      <c r="Z81" s="4">
        <f t="shared" si="14"/>
        <v>2.732484076433121</v>
      </c>
      <c r="AB81" s="5">
        <v>1998</v>
      </c>
      <c r="AD81" s="5">
        <v>12</v>
      </c>
      <c r="AE81" s="5">
        <v>12</v>
      </c>
      <c r="AF81" s="5">
        <v>6</v>
      </c>
      <c r="AG81" s="5">
        <v>4</v>
      </c>
      <c r="AH81" s="5" t="s">
        <v>66</v>
      </c>
    </row>
    <row r="82" spans="1:34" ht="12.75">
      <c r="A82" s="1" t="s">
        <v>259</v>
      </c>
      <c r="C82" s="1" t="s">
        <v>65</v>
      </c>
      <c r="E82" s="38" t="s">
        <v>0</v>
      </c>
      <c r="F82" s="30">
        <v>470</v>
      </c>
      <c r="I82" s="4">
        <v>667</v>
      </c>
      <c r="J82" s="22">
        <f t="shared" si="13"/>
        <v>667</v>
      </c>
      <c r="K82" s="4">
        <v>136</v>
      </c>
      <c r="L82" s="4">
        <v>193</v>
      </c>
      <c r="M82" s="5">
        <v>469</v>
      </c>
      <c r="N82" s="4">
        <v>1.0021321961620469</v>
      </c>
      <c r="O82" s="5">
        <v>455</v>
      </c>
      <c r="P82" s="4">
        <f t="shared" si="12"/>
        <v>1.4659340659340658</v>
      </c>
      <c r="Q82" s="5">
        <v>3400</v>
      </c>
      <c r="R82" s="23">
        <f>(F82/M82)/(Q82/10000)</f>
        <v>2.9474476357707258</v>
      </c>
      <c r="U82" s="5">
        <v>16</v>
      </c>
      <c r="V82" s="4">
        <f t="shared" si="15"/>
        <v>29.375</v>
      </c>
      <c r="W82" s="5">
        <v>15</v>
      </c>
      <c r="X82" s="4">
        <f t="shared" si="16"/>
        <v>31.333333333333332</v>
      </c>
      <c r="Y82" s="5">
        <v>71</v>
      </c>
      <c r="Z82" s="4">
        <f t="shared" si="14"/>
        <v>9.394366197183098</v>
      </c>
      <c r="AB82" s="5">
        <v>1986</v>
      </c>
      <c r="AD82" s="5">
        <v>44</v>
      </c>
      <c r="AE82" s="5">
        <v>36</v>
      </c>
      <c r="AF82" s="5">
        <v>53</v>
      </c>
      <c r="AG82" s="5">
        <v>37</v>
      </c>
      <c r="AH82" s="5" t="s">
        <v>75</v>
      </c>
    </row>
    <row r="83" spans="1:34" ht="12.75">
      <c r="A83" s="1" t="s">
        <v>260</v>
      </c>
      <c r="C83" s="1" t="s">
        <v>56</v>
      </c>
      <c r="E83" s="38" t="s">
        <v>0</v>
      </c>
      <c r="F83" s="30">
        <v>242</v>
      </c>
      <c r="I83" s="4">
        <v>340</v>
      </c>
      <c r="J83" s="22">
        <f t="shared" si="13"/>
        <v>340</v>
      </c>
      <c r="K83" s="4">
        <v>95</v>
      </c>
      <c r="L83" s="4">
        <v>95</v>
      </c>
      <c r="M83" s="5">
        <v>485</v>
      </c>
      <c r="N83" s="4">
        <v>0.49896907216494846</v>
      </c>
      <c r="O83" s="5">
        <v>538</v>
      </c>
      <c r="P83" s="4">
        <f t="shared" si="12"/>
        <v>0.6319702602230484</v>
      </c>
      <c r="R83" s="23"/>
      <c r="U83" s="5">
        <v>10</v>
      </c>
      <c r="V83" s="4">
        <f t="shared" si="15"/>
        <v>24.2</v>
      </c>
      <c r="W83" s="5">
        <v>4</v>
      </c>
      <c r="X83" s="4">
        <f t="shared" si="16"/>
        <v>60.5</v>
      </c>
      <c r="Y83" s="5">
        <v>21</v>
      </c>
      <c r="Z83" s="4">
        <f t="shared" si="14"/>
        <v>16.19047619047619</v>
      </c>
      <c r="AB83" s="5">
        <v>1990</v>
      </c>
      <c r="AD83" s="5">
        <v>40</v>
      </c>
      <c r="AE83" s="5">
        <v>16</v>
      </c>
      <c r="AF83" s="5">
        <v>23</v>
      </c>
      <c r="AG83" s="5">
        <v>14</v>
      </c>
      <c r="AH83" s="5" t="s">
        <v>66</v>
      </c>
    </row>
    <row r="84" spans="1:35" ht="12.75">
      <c r="A84" s="1" t="s">
        <v>261</v>
      </c>
      <c r="C84" s="1" t="s">
        <v>44</v>
      </c>
      <c r="D84" s="27" t="s">
        <v>606</v>
      </c>
      <c r="E84" s="38" t="s">
        <v>0</v>
      </c>
      <c r="F84" s="30">
        <v>225</v>
      </c>
      <c r="G84" s="4">
        <v>251</v>
      </c>
      <c r="I84" s="4">
        <v>307</v>
      </c>
      <c r="J84" s="22">
        <f t="shared" si="13"/>
        <v>307</v>
      </c>
      <c r="K84" s="4">
        <v>45</v>
      </c>
      <c r="L84" s="4">
        <v>45</v>
      </c>
      <c r="M84" s="5">
        <v>320</v>
      </c>
      <c r="N84" s="4">
        <v>0.703125</v>
      </c>
      <c r="O84" s="5">
        <v>0</v>
      </c>
      <c r="P84" s="4" t="s">
        <v>50</v>
      </c>
      <c r="R84" s="23"/>
      <c r="U84" s="5">
        <v>1</v>
      </c>
      <c r="V84" s="4">
        <f t="shared" si="15"/>
        <v>225</v>
      </c>
      <c r="W84" s="5">
        <v>1</v>
      </c>
      <c r="X84" s="4">
        <f t="shared" si="16"/>
        <v>225</v>
      </c>
      <c r="Y84" s="5">
        <v>4</v>
      </c>
      <c r="Z84" s="4">
        <f t="shared" si="14"/>
        <v>76.75</v>
      </c>
      <c r="AB84" s="5">
        <v>1999</v>
      </c>
      <c r="AD84" s="5">
        <v>2</v>
      </c>
      <c r="AE84" s="5">
        <v>2</v>
      </c>
      <c r="AF84" s="5">
        <v>1</v>
      </c>
      <c r="AG84" s="5">
        <v>1</v>
      </c>
      <c r="AH84" s="5" t="s">
        <v>66</v>
      </c>
      <c r="AI84" s="1" t="s">
        <v>262</v>
      </c>
    </row>
    <row r="85" spans="1:34" ht="12.75">
      <c r="A85" s="1" t="s">
        <v>263</v>
      </c>
      <c r="C85" s="1" t="s">
        <v>56</v>
      </c>
      <c r="E85" s="38" t="s">
        <v>0</v>
      </c>
      <c r="F85" s="30">
        <v>392</v>
      </c>
      <c r="I85" s="4">
        <v>510</v>
      </c>
      <c r="J85" s="22">
        <f t="shared" si="13"/>
        <v>510</v>
      </c>
      <c r="K85" s="4">
        <v>112</v>
      </c>
      <c r="L85" s="4">
        <v>112</v>
      </c>
      <c r="M85" s="5">
        <v>585</v>
      </c>
      <c r="N85" s="4">
        <v>0.67008547008547</v>
      </c>
      <c r="O85" s="5">
        <v>475</v>
      </c>
      <c r="P85" s="4">
        <f aca="true" t="shared" si="17" ref="P85:P116">+J85/O85</f>
        <v>1.0736842105263158</v>
      </c>
      <c r="Q85" s="5">
        <v>3479</v>
      </c>
      <c r="R85" s="23">
        <f>(F85/M85)/(Q85/10000)</f>
        <v>1.9260864331286867</v>
      </c>
      <c r="S85" s="5">
        <v>0.426</v>
      </c>
      <c r="T85" s="27">
        <v>1.27</v>
      </c>
      <c r="U85" s="5">
        <v>126</v>
      </c>
      <c r="V85" s="4">
        <f t="shared" si="15"/>
        <v>3.111111111111111</v>
      </c>
      <c r="W85" s="5">
        <v>29</v>
      </c>
      <c r="X85" s="4">
        <f t="shared" si="16"/>
        <v>13.517241379310345</v>
      </c>
      <c r="Y85" s="27">
        <v>180</v>
      </c>
      <c r="Z85" s="4">
        <f t="shared" si="14"/>
        <v>2.8333333333333335</v>
      </c>
      <c r="AA85" s="27">
        <v>142</v>
      </c>
      <c r="AB85" s="5">
        <v>1980</v>
      </c>
      <c r="AC85" s="5">
        <v>600</v>
      </c>
      <c r="AD85" s="5">
        <v>84</v>
      </c>
      <c r="AE85" s="5">
        <v>71</v>
      </c>
      <c r="AF85" s="5">
        <v>90</v>
      </c>
      <c r="AG85" s="5">
        <v>64</v>
      </c>
      <c r="AH85" s="5" t="s">
        <v>204</v>
      </c>
    </row>
    <row r="86" spans="1:34" ht="12.75">
      <c r="A86" s="1" t="s">
        <v>264</v>
      </c>
      <c r="C86" s="1" t="s">
        <v>80</v>
      </c>
      <c r="E86" s="38" t="s">
        <v>0</v>
      </c>
      <c r="F86" s="30">
        <v>429</v>
      </c>
      <c r="G86" s="4">
        <v>568</v>
      </c>
      <c r="H86" s="4">
        <v>568</v>
      </c>
      <c r="I86" s="4">
        <f>H86*1.2</f>
        <v>681.6</v>
      </c>
      <c r="J86" s="22">
        <f t="shared" si="13"/>
        <v>681.6</v>
      </c>
      <c r="K86" s="4">
        <v>150</v>
      </c>
      <c r="L86" s="4">
        <v>163</v>
      </c>
      <c r="M86" s="5">
        <v>640</v>
      </c>
      <c r="N86" s="4">
        <v>0.6703125</v>
      </c>
      <c r="O86" s="5">
        <v>762</v>
      </c>
      <c r="P86" s="4">
        <f t="shared" si="17"/>
        <v>0.8944881889763779</v>
      </c>
      <c r="R86" s="23"/>
      <c r="T86" s="27">
        <v>0.78</v>
      </c>
      <c r="U86" s="5">
        <v>50</v>
      </c>
      <c r="V86" s="4">
        <f t="shared" si="15"/>
        <v>8.58</v>
      </c>
      <c r="W86" s="5">
        <v>41</v>
      </c>
      <c r="X86" s="4">
        <f t="shared" si="16"/>
        <v>10.463414634146341</v>
      </c>
      <c r="Y86" s="27">
        <v>135</v>
      </c>
      <c r="Z86" s="4">
        <f t="shared" si="14"/>
        <v>5.048888888888889</v>
      </c>
      <c r="AA86" s="27">
        <v>172</v>
      </c>
      <c r="AB86" s="5">
        <v>1994</v>
      </c>
      <c r="AD86" s="5">
        <v>5</v>
      </c>
      <c r="AE86" s="5">
        <v>5</v>
      </c>
      <c r="AF86" s="5">
        <v>10</v>
      </c>
      <c r="AG86" s="5">
        <v>6</v>
      </c>
      <c r="AH86" s="5" t="s">
        <v>94</v>
      </c>
    </row>
    <row r="87" spans="1:34" ht="12.75">
      <c r="A87" s="1" t="s">
        <v>265</v>
      </c>
      <c r="C87" s="1" t="s">
        <v>65</v>
      </c>
      <c r="E87" s="38" t="s">
        <v>0</v>
      </c>
      <c r="F87" s="21">
        <v>207</v>
      </c>
      <c r="I87" s="4">
        <v>291</v>
      </c>
      <c r="J87" s="22">
        <f t="shared" si="13"/>
        <v>291</v>
      </c>
      <c r="K87" s="4">
        <v>125</v>
      </c>
      <c r="L87" s="4">
        <v>175</v>
      </c>
      <c r="M87" s="5">
        <v>443</v>
      </c>
      <c r="N87" s="4">
        <v>0.4672686230248307</v>
      </c>
      <c r="O87" s="5">
        <v>351</v>
      </c>
      <c r="P87" s="4">
        <f t="shared" si="17"/>
        <v>0.8290598290598291</v>
      </c>
      <c r="U87" s="5">
        <v>15</v>
      </c>
      <c r="V87" s="4">
        <f t="shared" si="15"/>
        <v>13.8</v>
      </c>
      <c r="W87" s="5">
        <v>4</v>
      </c>
      <c r="X87" s="4">
        <f t="shared" si="16"/>
        <v>51.75</v>
      </c>
      <c r="Y87" s="5">
        <v>5</v>
      </c>
      <c r="Z87" s="4">
        <f t="shared" si="14"/>
        <v>58.2</v>
      </c>
      <c r="AB87" s="5">
        <v>1987</v>
      </c>
      <c r="AD87" s="5">
        <v>69</v>
      </c>
      <c r="AE87" s="5">
        <v>58</v>
      </c>
      <c r="AF87" s="5">
        <v>76</v>
      </c>
      <c r="AG87" s="5">
        <v>48</v>
      </c>
      <c r="AH87" s="5" t="s">
        <v>244</v>
      </c>
    </row>
    <row r="88" spans="1:35" ht="12.75">
      <c r="A88" s="1" t="s">
        <v>266</v>
      </c>
      <c r="C88" s="1" t="s">
        <v>44</v>
      </c>
      <c r="D88" s="27" t="s">
        <v>605</v>
      </c>
      <c r="E88" s="38" t="s">
        <v>0</v>
      </c>
      <c r="F88" s="30">
        <v>539</v>
      </c>
      <c r="G88" s="4">
        <v>823</v>
      </c>
      <c r="I88" s="4">
        <v>953</v>
      </c>
      <c r="J88" s="22">
        <f t="shared" si="13"/>
        <v>953</v>
      </c>
      <c r="K88" s="4">
        <v>128</v>
      </c>
      <c r="L88" s="4">
        <v>96</v>
      </c>
      <c r="M88" s="5">
        <v>678</v>
      </c>
      <c r="N88" s="4">
        <v>0.7949852507374632</v>
      </c>
      <c r="O88" s="5">
        <v>667</v>
      </c>
      <c r="P88" s="4">
        <f t="shared" si="17"/>
        <v>1.4287856071964018</v>
      </c>
      <c r="R88" s="23"/>
      <c r="U88" s="5">
        <v>1</v>
      </c>
      <c r="V88" s="4">
        <f t="shared" si="15"/>
        <v>539</v>
      </c>
      <c r="W88" s="5">
        <v>3</v>
      </c>
      <c r="X88" s="4">
        <f t="shared" si="16"/>
        <v>179.66666666666666</v>
      </c>
      <c r="Y88" s="5">
        <v>161</v>
      </c>
      <c r="Z88" s="4">
        <f t="shared" si="14"/>
        <v>5.919254658385094</v>
      </c>
      <c r="AB88" s="5">
        <v>1993</v>
      </c>
      <c r="AD88" s="5">
        <v>0</v>
      </c>
      <c r="AE88" s="5">
        <v>0</v>
      </c>
      <c r="AF88" s="5">
        <v>0</v>
      </c>
      <c r="AG88" s="5">
        <v>0</v>
      </c>
      <c r="AH88" s="5" t="s">
        <v>119</v>
      </c>
      <c r="AI88" s="1" t="s">
        <v>46</v>
      </c>
    </row>
    <row r="89" spans="1:34" ht="12.75">
      <c r="A89" s="1" t="s">
        <v>267</v>
      </c>
      <c r="C89" s="1" t="s">
        <v>56</v>
      </c>
      <c r="E89" s="38" t="s">
        <v>0</v>
      </c>
      <c r="F89" s="30">
        <v>355</v>
      </c>
      <c r="I89" s="4">
        <v>462</v>
      </c>
      <c r="J89" s="22">
        <f t="shared" si="13"/>
        <v>462</v>
      </c>
      <c r="K89" s="4">
        <v>50</v>
      </c>
      <c r="L89" s="4">
        <v>50</v>
      </c>
      <c r="M89" s="5">
        <v>577</v>
      </c>
      <c r="N89" s="4">
        <v>0.6152512998266898</v>
      </c>
      <c r="O89" s="5">
        <v>482</v>
      </c>
      <c r="P89" s="4">
        <f t="shared" si="17"/>
        <v>0.9585062240663901</v>
      </c>
      <c r="Q89" s="5">
        <v>3443</v>
      </c>
      <c r="R89" s="23">
        <f>(F89/M89)/(Q89/10000)</f>
        <v>1.786962822616003</v>
      </c>
      <c r="S89" s="5">
        <v>0.157</v>
      </c>
      <c r="T89" s="27">
        <v>0.46</v>
      </c>
      <c r="U89" s="5">
        <v>56</v>
      </c>
      <c r="V89" s="4">
        <f t="shared" si="15"/>
        <v>6.339285714285714</v>
      </c>
      <c r="W89" s="5">
        <v>11</v>
      </c>
      <c r="X89" s="4">
        <f t="shared" si="16"/>
        <v>32.27272727272727</v>
      </c>
      <c r="Y89" s="27">
        <v>81</v>
      </c>
      <c r="Z89" s="4">
        <f t="shared" si="14"/>
        <v>5.703703703703703</v>
      </c>
      <c r="AA89" s="27">
        <v>175</v>
      </c>
      <c r="AB89" s="5">
        <v>1988</v>
      </c>
      <c r="AD89" s="5">
        <v>31</v>
      </c>
      <c r="AE89" s="5">
        <v>27</v>
      </c>
      <c r="AF89" s="5">
        <v>37</v>
      </c>
      <c r="AG89" s="5">
        <v>25</v>
      </c>
      <c r="AH89" s="5" t="s">
        <v>110</v>
      </c>
    </row>
    <row r="90" spans="1:34" ht="12.75">
      <c r="A90" s="1" t="s">
        <v>269</v>
      </c>
      <c r="C90" s="1" t="s">
        <v>112</v>
      </c>
      <c r="E90" s="38" t="s">
        <v>0</v>
      </c>
      <c r="F90" s="30">
        <v>823</v>
      </c>
      <c r="I90" s="4">
        <v>823</v>
      </c>
      <c r="J90" s="22">
        <f t="shared" si="13"/>
        <v>823</v>
      </c>
      <c r="K90" s="4">
        <v>141</v>
      </c>
      <c r="L90" s="4">
        <v>141</v>
      </c>
      <c r="M90" s="5">
        <v>350</v>
      </c>
      <c r="N90" s="4">
        <v>2.3514285714285714</v>
      </c>
      <c r="O90" s="5">
        <v>196</v>
      </c>
      <c r="P90" s="4">
        <f t="shared" si="17"/>
        <v>4.198979591836735</v>
      </c>
      <c r="S90" s="5">
        <v>0</v>
      </c>
      <c r="U90" s="5">
        <v>6</v>
      </c>
      <c r="V90" s="4">
        <f t="shared" si="15"/>
        <v>137.16666666666666</v>
      </c>
      <c r="W90" s="5">
        <v>0</v>
      </c>
      <c r="Y90" s="5">
        <v>7</v>
      </c>
      <c r="Z90" s="4">
        <f t="shared" si="14"/>
        <v>117.57142857142857</v>
      </c>
      <c r="AB90" s="5">
        <v>1996</v>
      </c>
      <c r="AD90" s="38">
        <v>76</v>
      </c>
      <c r="AE90" s="38">
        <v>25</v>
      </c>
      <c r="AF90" s="5">
        <v>101</v>
      </c>
      <c r="AG90" s="5">
        <v>35</v>
      </c>
      <c r="AH90" s="5" t="s">
        <v>110</v>
      </c>
    </row>
    <row r="91" spans="1:34" ht="12.75">
      <c r="A91" s="28" t="s">
        <v>609</v>
      </c>
      <c r="B91" s="28"/>
      <c r="C91" s="29" t="s">
        <v>65</v>
      </c>
      <c r="E91" s="38" t="s">
        <v>0</v>
      </c>
      <c r="F91" s="30"/>
      <c r="I91" s="4">
        <v>337</v>
      </c>
      <c r="J91" s="22">
        <f t="shared" si="13"/>
        <v>337</v>
      </c>
      <c r="O91" s="5">
        <v>529</v>
      </c>
      <c r="P91" s="4">
        <f t="shared" si="17"/>
        <v>0.6370510396975425</v>
      </c>
      <c r="R91" s="23"/>
      <c r="T91" s="32"/>
      <c r="V91" s="4"/>
      <c r="X91" s="4"/>
      <c r="Y91" s="27">
        <v>37</v>
      </c>
      <c r="Z91" s="4">
        <f t="shared" si="14"/>
        <v>9.108108108108109</v>
      </c>
      <c r="AA91" s="32"/>
      <c r="AB91" s="5">
        <v>1979</v>
      </c>
      <c r="AH91" s="5" t="s">
        <v>83</v>
      </c>
    </row>
    <row r="92" spans="1:34" ht="12.75">
      <c r="A92" s="1" t="s">
        <v>271</v>
      </c>
      <c r="C92" s="1" t="s">
        <v>56</v>
      </c>
      <c r="E92" s="38" t="s">
        <v>0</v>
      </c>
      <c r="F92" s="30">
        <v>710</v>
      </c>
      <c r="I92" s="4">
        <v>924</v>
      </c>
      <c r="J92" s="22">
        <f t="shared" si="13"/>
        <v>924</v>
      </c>
      <c r="K92" s="4">
        <v>70</v>
      </c>
      <c r="L92" s="4">
        <v>70</v>
      </c>
      <c r="M92" s="5">
        <v>1112</v>
      </c>
      <c r="N92" s="4">
        <v>0.6384892086330936</v>
      </c>
      <c r="O92" s="5">
        <v>1182</v>
      </c>
      <c r="P92" s="4">
        <f t="shared" si="17"/>
        <v>0.7817258883248731</v>
      </c>
      <c r="Q92" s="5">
        <v>2945</v>
      </c>
      <c r="R92" s="23">
        <f aca="true" t="shared" si="18" ref="R92:R97">(F92/M92)/(Q92/10000)</f>
        <v>2.168044851046158</v>
      </c>
      <c r="S92" s="5">
        <v>0.479</v>
      </c>
      <c r="T92" s="27">
        <v>3.29</v>
      </c>
      <c r="U92" s="5">
        <v>406</v>
      </c>
      <c r="V92" s="4">
        <f>+F92/U92</f>
        <v>1.748768472906404</v>
      </c>
      <c r="W92" s="5">
        <v>23</v>
      </c>
      <c r="X92" s="4">
        <f>+F92/W92</f>
        <v>30.869565217391305</v>
      </c>
      <c r="Y92" s="27">
        <v>438</v>
      </c>
      <c r="Z92" s="4">
        <f t="shared" si="14"/>
        <v>2.1095890410958904</v>
      </c>
      <c r="AA92" s="27">
        <v>133</v>
      </c>
      <c r="AB92" s="5">
        <v>1979</v>
      </c>
      <c r="AC92" s="5">
        <v>900</v>
      </c>
      <c r="AD92" s="5">
        <v>193</v>
      </c>
      <c r="AE92" s="5">
        <v>154</v>
      </c>
      <c r="AF92" s="5">
        <v>224</v>
      </c>
      <c r="AG92" s="5">
        <v>141</v>
      </c>
      <c r="AH92" s="5" t="s">
        <v>58</v>
      </c>
    </row>
    <row r="93" spans="1:34" ht="12.75">
      <c r="A93" s="1" t="s">
        <v>277</v>
      </c>
      <c r="C93" s="1" t="s">
        <v>230</v>
      </c>
      <c r="E93" s="38" t="s">
        <v>0</v>
      </c>
      <c r="F93" s="30">
        <v>870</v>
      </c>
      <c r="H93" s="4">
        <v>1100</v>
      </c>
      <c r="J93" s="22">
        <f t="shared" si="13"/>
        <v>1100</v>
      </c>
      <c r="K93" s="4">
        <v>870</v>
      </c>
      <c r="L93" s="4">
        <v>130</v>
      </c>
      <c r="M93" s="5">
        <v>689</v>
      </c>
      <c r="N93" s="4">
        <v>1.262699564586357</v>
      </c>
      <c r="O93" s="5">
        <v>734</v>
      </c>
      <c r="P93" s="4">
        <f t="shared" si="17"/>
        <v>1.4986376021798364</v>
      </c>
      <c r="Q93" s="5">
        <v>3680</v>
      </c>
      <c r="R93" s="23">
        <f t="shared" si="18"/>
        <v>3.431248816810753</v>
      </c>
      <c r="S93" s="5">
        <v>0.836</v>
      </c>
      <c r="T93" s="27">
        <v>1.53</v>
      </c>
      <c r="U93" s="5">
        <v>412</v>
      </c>
      <c r="V93" s="4">
        <f>+F93/U93</f>
        <v>2.1116504854368934</v>
      </c>
      <c r="W93" s="5">
        <v>56</v>
      </c>
      <c r="X93" s="4">
        <f>+F93/W93</f>
        <v>15.535714285714286</v>
      </c>
      <c r="Y93" s="27">
        <v>242</v>
      </c>
      <c r="Z93" s="4">
        <f t="shared" si="14"/>
        <v>4.545454545454546</v>
      </c>
      <c r="AA93" s="27">
        <v>158</v>
      </c>
      <c r="AB93" s="5">
        <v>1986</v>
      </c>
      <c r="AD93" s="5">
        <v>101</v>
      </c>
      <c r="AE93" s="5">
        <v>81</v>
      </c>
      <c r="AF93" s="5">
        <v>115</v>
      </c>
      <c r="AG93" s="5">
        <v>78</v>
      </c>
      <c r="AH93" s="5" t="s">
        <v>140</v>
      </c>
    </row>
    <row r="94" spans="1:34" ht="12.75">
      <c r="A94" s="1" t="s">
        <v>280</v>
      </c>
      <c r="C94" s="1" t="s">
        <v>56</v>
      </c>
      <c r="E94" s="38" t="s">
        <v>0</v>
      </c>
      <c r="F94" s="30">
        <v>269</v>
      </c>
      <c r="I94" s="4">
        <v>420</v>
      </c>
      <c r="J94" s="22">
        <f t="shared" si="13"/>
        <v>420</v>
      </c>
      <c r="K94" s="4">
        <v>95</v>
      </c>
      <c r="L94" s="4">
        <v>95</v>
      </c>
      <c r="M94" s="5">
        <v>644</v>
      </c>
      <c r="N94" s="4">
        <v>0.41770186335403725</v>
      </c>
      <c r="O94" s="5">
        <v>1032</v>
      </c>
      <c r="P94" s="4">
        <f t="shared" si="17"/>
        <v>0.4069767441860465</v>
      </c>
      <c r="Q94" s="5">
        <v>3278</v>
      </c>
      <c r="R94" s="23">
        <f t="shared" si="18"/>
        <v>1.274258277468082</v>
      </c>
      <c r="U94" s="5">
        <v>13</v>
      </c>
      <c r="V94" s="4">
        <f>+F94/U94</f>
        <v>20.692307692307693</v>
      </c>
      <c r="W94" s="5">
        <v>0</v>
      </c>
      <c r="X94" s="4"/>
      <c r="Y94" s="5">
        <v>39</v>
      </c>
      <c r="Z94" s="4">
        <f t="shared" si="14"/>
        <v>10.76923076923077</v>
      </c>
      <c r="AB94" s="5">
        <v>1989</v>
      </c>
      <c r="AD94" s="5">
        <v>8</v>
      </c>
      <c r="AE94" s="5">
        <v>7</v>
      </c>
      <c r="AF94" s="5">
        <v>12</v>
      </c>
      <c r="AG94" s="5">
        <v>11</v>
      </c>
      <c r="AH94" s="5" t="s">
        <v>110</v>
      </c>
    </row>
    <row r="95" spans="1:34" ht="12.75">
      <c r="A95" s="1" t="s">
        <v>281</v>
      </c>
      <c r="C95" s="1" t="s">
        <v>56</v>
      </c>
      <c r="E95" s="38" t="s">
        <v>0</v>
      </c>
      <c r="F95" s="30">
        <v>1539</v>
      </c>
      <c r="I95" s="4">
        <v>2331</v>
      </c>
      <c r="J95" s="22">
        <f t="shared" si="13"/>
        <v>2331</v>
      </c>
      <c r="K95" s="4">
        <v>266</v>
      </c>
      <c r="L95" s="4">
        <v>135</v>
      </c>
      <c r="M95" s="5">
        <v>1911</v>
      </c>
      <c r="N95" s="4">
        <v>0.8053375196232339</v>
      </c>
      <c r="O95" s="5">
        <v>2400</v>
      </c>
      <c r="P95" s="4">
        <f t="shared" si="17"/>
        <v>0.97125</v>
      </c>
      <c r="Q95" s="5">
        <v>2516</v>
      </c>
      <c r="R95" s="23">
        <f t="shared" si="18"/>
        <v>3.2008645454023603</v>
      </c>
      <c r="S95" s="5">
        <v>0.465</v>
      </c>
      <c r="T95" s="27">
        <v>1.63</v>
      </c>
      <c r="U95" s="5">
        <v>602</v>
      </c>
      <c r="V95" s="4">
        <f>+F95/U95</f>
        <v>2.5564784053156147</v>
      </c>
      <c r="W95" s="5">
        <v>74</v>
      </c>
      <c r="X95" s="4">
        <f>+F95/W95</f>
        <v>20.7972972972973</v>
      </c>
      <c r="Y95" s="27">
        <v>701</v>
      </c>
      <c r="Z95" s="4">
        <f t="shared" si="14"/>
        <v>3.325249643366619</v>
      </c>
      <c r="AA95" s="27">
        <v>429</v>
      </c>
      <c r="AB95" s="5">
        <v>1977</v>
      </c>
      <c r="AC95" s="5">
        <v>1000</v>
      </c>
      <c r="AD95" s="5">
        <v>227</v>
      </c>
      <c r="AE95" s="5">
        <v>172</v>
      </c>
      <c r="AF95" s="5">
        <v>232</v>
      </c>
      <c r="AG95" s="5">
        <v>142</v>
      </c>
      <c r="AH95" s="5" t="s">
        <v>66</v>
      </c>
    </row>
    <row r="96" spans="1:35" ht="12.75">
      <c r="A96" s="1" t="s">
        <v>282</v>
      </c>
      <c r="C96" s="1" t="s">
        <v>80</v>
      </c>
      <c r="E96" s="38" t="s">
        <v>0</v>
      </c>
      <c r="F96" s="30">
        <v>210</v>
      </c>
      <c r="G96" s="4">
        <v>275</v>
      </c>
      <c r="H96" s="4">
        <v>275</v>
      </c>
      <c r="I96" s="4">
        <f>H96*1.2</f>
        <v>330</v>
      </c>
      <c r="J96" s="22">
        <f t="shared" si="13"/>
        <v>330</v>
      </c>
      <c r="K96" s="4">
        <v>40</v>
      </c>
      <c r="L96" s="4">
        <v>35</v>
      </c>
      <c r="M96" s="5">
        <v>220</v>
      </c>
      <c r="N96" s="4">
        <v>0.9545454545454546</v>
      </c>
      <c r="O96" s="5">
        <v>217</v>
      </c>
      <c r="P96" s="4">
        <f t="shared" si="17"/>
        <v>1.5207373271889402</v>
      </c>
      <c r="Q96" s="5">
        <v>3476</v>
      </c>
      <c r="R96" s="23">
        <f t="shared" si="18"/>
        <v>2.746103148864944</v>
      </c>
      <c r="U96" s="5">
        <v>0</v>
      </c>
      <c r="V96" s="5" t="s">
        <v>6</v>
      </c>
      <c r="W96" s="5">
        <v>0</v>
      </c>
      <c r="Y96" s="5">
        <v>33</v>
      </c>
      <c r="Z96" s="4">
        <f t="shared" si="14"/>
        <v>10</v>
      </c>
      <c r="AB96" s="5">
        <v>1999</v>
      </c>
      <c r="AD96" s="5">
        <v>8</v>
      </c>
      <c r="AE96" s="5">
        <v>8</v>
      </c>
      <c r="AF96" s="5">
        <v>6</v>
      </c>
      <c r="AG96" s="5">
        <v>5</v>
      </c>
      <c r="AH96" s="5" t="s">
        <v>60</v>
      </c>
      <c r="AI96" s="1" t="s">
        <v>283</v>
      </c>
    </row>
    <row r="97" spans="1:34" ht="12.75">
      <c r="A97" s="1" t="s">
        <v>288</v>
      </c>
      <c r="C97" s="1" t="s">
        <v>80</v>
      </c>
      <c r="E97" s="38" t="s">
        <v>0</v>
      </c>
      <c r="F97" s="30">
        <v>914</v>
      </c>
      <c r="G97" s="4">
        <v>1453</v>
      </c>
      <c r="H97" s="4">
        <v>1453</v>
      </c>
      <c r="I97" s="4">
        <f>H97*1.2</f>
        <v>1743.6</v>
      </c>
      <c r="J97" s="22">
        <f t="shared" si="13"/>
        <v>1743.6</v>
      </c>
      <c r="K97" s="4">
        <v>282</v>
      </c>
      <c r="L97" s="4">
        <v>399</v>
      </c>
      <c r="M97" s="5">
        <v>1270</v>
      </c>
      <c r="N97" s="4">
        <v>0.7196850393700788</v>
      </c>
      <c r="O97" s="5">
        <v>2824</v>
      </c>
      <c r="P97" s="4">
        <f t="shared" si="17"/>
        <v>0.6174220963172804</v>
      </c>
      <c r="Q97" s="5">
        <v>3650</v>
      </c>
      <c r="R97" s="23">
        <f t="shared" si="18"/>
        <v>1.971739833890627</v>
      </c>
      <c r="S97" s="5">
        <v>0.147</v>
      </c>
      <c r="T97" s="27">
        <v>1.23</v>
      </c>
      <c r="U97" s="5">
        <v>662</v>
      </c>
      <c r="V97" s="4">
        <f>+F97/U97</f>
        <v>1.3806646525679758</v>
      </c>
      <c r="W97" s="5">
        <v>40</v>
      </c>
      <c r="X97" s="4">
        <f>+F97/W97</f>
        <v>22.85</v>
      </c>
      <c r="Y97" s="36">
        <v>1012</v>
      </c>
      <c r="Z97" s="4">
        <f t="shared" si="14"/>
        <v>1.7229249011857706</v>
      </c>
      <c r="AA97" s="27">
        <v>822</v>
      </c>
      <c r="AB97" s="5">
        <v>1981</v>
      </c>
      <c r="AD97" s="5">
        <v>510</v>
      </c>
      <c r="AE97" s="5">
        <v>385</v>
      </c>
      <c r="AF97" s="5">
        <v>498</v>
      </c>
      <c r="AG97" s="5">
        <v>286</v>
      </c>
      <c r="AH97" s="5" t="s">
        <v>256</v>
      </c>
    </row>
    <row r="98" spans="1:34" ht="12.75">
      <c r="A98" s="28" t="s">
        <v>289</v>
      </c>
      <c r="B98" s="28"/>
      <c r="C98" s="29" t="s">
        <v>65</v>
      </c>
      <c r="E98" s="38" t="s">
        <v>0</v>
      </c>
      <c r="F98" s="30"/>
      <c r="I98" s="4">
        <v>289</v>
      </c>
      <c r="J98" s="22">
        <f t="shared" si="13"/>
        <v>289</v>
      </c>
      <c r="L98" s="4">
        <v>89</v>
      </c>
      <c r="O98" s="5">
        <v>325</v>
      </c>
      <c r="P98" s="4">
        <f t="shared" si="17"/>
        <v>0.8892307692307693</v>
      </c>
      <c r="R98" s="23"/>
      <c r="T98" s="32"/>
      <c r="V98" s="4"/>
      <c r="X98" s="4"/>
      <c r="Y98" s="27">
        <v>0</v>
      </c>
      <c r="Z98" s="4" t="s">
        <v>50</v>
      </c>
      <c r="AA98" s="32"/>
      <c r="AB98" s="5">
        <v>2003</v>
      </c>
      <c r="AH98" s="5" t="s">
        <v>75</v>
      </c>
    </row>
    <row r="99" spans="1:35" ht="12.75">
      <c r="A99" s="1" t="s">
        <v>290</v>
      </c>
      <c r="C99" s="1" t="s">
        <v>44</v>
      </c>
      <c r="D99" s="27" t="s">
        <v>606</v>
      </c>
      <c r="E99" s="38" t="s">
        <v>0</v>
      </c>
      <c r="F99" s="30">
        <v>506</v>
      </c>
      <c r="G99" s="4">
        <v>765</v>
      </c>
      <c r="I99" s="4">
        <v>886</v>
      </c>
      <c r="J99" s="22">
        <f t="shared" si="13"/>
        <v>886</v>
      </c>
      <c r="K99" s="4">
        <v>160</v>
      </c>
      <c r="L99" s="4">
        <v>166</v>
      </c>
      <c r="M99" s="5">
        <v>710</v>
      </c>
      <c r="N99" s="4">
        <v>0.7126760563380282</v>
      </c>
      <c r="O99" s="5">
        <v>1193</v>
      </c>
      <c r="P99" s="4">
        <f t="shared" si="17"/>
        <v>0.7426655490360435</v>
      </c>
      <c r="Q99" s="5">
        <v>2747</v>
      </c>
      <c r="R99" s="23">
        <f aca="true" t="shared" si="19" ref="R99:R109">(F99/M99)/(Q99/10000)</f>
        <v>2.5943795279869977</v>
      </c>
      <c r="S99" s="5">
        <v>2.04</v>
      </c>
      <c r="T99" s="27">
        <v>1.67</v>
      </c>
      <c r="U99" s="5">
        <v>299</v>
      </c>
      <c r="V99" s="4">
        <f aca="true" t="shared" si="20" ref="V99:V109">+F99/U99</f>
        <v>1.6923076923076923</v>
      </c>
      <c r="W99" s="5">
        <v>102</v>
      </c>
      <c r="X99" s="4">
        <f aca="true" t="shared" si="21" ref="X99:X109">+F99/W99</f>
        <v>4.96078431372549</v>
      </c>
      <c r="Y99" s="27">
        <v>383</v>
      </c>
      <c r="Z99" s="4">
        <f>+J99/Y99</f>
        <v>2.31331592689295</v>
      </c>
      <c r="AA99" s="27">
        <v>230</v>
      </c>
      <c r="AB99" s="5">
        <v>1962</v>
      </c>
      <c r="AC99" s="5">
        <v>1500</v>
      </c>
      <c r="AD99" s="5">
        <v>313</v>
      </c>
      <c r="AE99" s="5">
        <v>214</v>
      </c>
      <c r="AF99" s="5">
        <v>327</v>
      </c>
      <c r="AG99" s="5">
        <v>187</v>
      </c>
      <c r="AH99" s="5" t="s">
        <v>110</v>
      </c>
      <c r="AI99" s="1" t="s">
        <v>46</v>
      </c>
    </row>
    <row r="100" spans="1:34" ht="12.75">
      <c r="A100" s="1" t="s">
        <v>291</v>
      </c>
      <c r="C100" s="1" t="s">
        <v>56</v>
      </c>
      <c r="E100" s="38" t="s">
        <v>0</v>
      </c>
      <c r="F100" s="30">
        <v>410</v>
      </c>
      <c r="I100" s="4">
        <v>520</v>
      </c>
      <c r="J100" s="22">
        <f t="shared" si="13"/>
        <v>520</v>
      </c>
      <c r="K100" s="4">
        <v>410</v>
      </c>
      <c r="L100" s="4">
        <v>95</v>
      </c>
      <c r="M100" s="5">
        <v>803</v>
      </c>
      <c r="N100" s="4">
        <v>0.5105853051058531</v>
      </c>
      <c r="O100" s="5">
        <v>824</v>
      </c>
      <c r="P100" s="4">
        <f t="shared" si="17"/>
        <v>0.6310679611650486</v>
      </c>
      <c r="Q100" s="5">
        <v>2442</v>
      </c>
      <c r="R100" s="23">
        <f t="shared" si="19"/>
        <v>2.0908489152573835</v>
      </c>
      <c r="S100" s="5">
        <v>0.688</v>
      </c>
      <c r="T100" s="27">
        <v>1.85</v>
      </c>
      <c r="U100" s="5">
        <v>245</v>
      </c>
      <c r="V100" s="4">
        <f t="shared" si="20"/>
        <v>1.6734693877551021</v>
      </c>
      <c r="W100" s="5">
        <v>44</v>
      </c>
      <c r="X100" s="4">
        <f t="shared" si="21"/>
        <v>9.318181818181818</v>
      </c>
      <c r="Y100" s="27">
        <v>325</v>
      </c>
      <c r="Z100" s="4">
        <f>+J100/Y100</f>
        <v>1.6</v>
      </c>
      <c r="AA100" s="27">
        <v>176</v>
      </c>
      <c r="AB100" s="5">
        <v>1977</v>
      </c>
      <c r="AC100" s="5">
        <v>2200</v>
      </c>
      <c r="AD100" s="5">
        <v>225</v>
      </c>
      <c r="AE100" s="5">
        <v>185</v>
      </c>
      <c r="AF100" s="5">
        <v>242</v>
      </c>
      <c r="AG100" s="5">
        <v>153</v>
      </c>
      <c r="AH100" s="5" t="s">
        <v>110</v>
      </c>
    </row>
    <row r="101" spans="1:34" ht="12.75">
      <c r="A101" s="1" t="s">
        <v>296</v>
      </c>
      <c r="C101" s="1" t="s">
        <v>80</v>
      </c>
      <c r="E101" s="38" t="s">
        <v>0</v>
      </c>
      <c r="F101" s="21">
        <v>279</v>
      </c>
      <c r="G101" s="4">
        <v>389</v>
      </c>
      <c r="H101" s="4">
        <v>389</v>
      </c>
      <c r="I101" s="4">
        <f>H101*1.2</f>
        <v>466.79999999999995</v>
      </c>
      <c r="J101" s="22">
        <f t="shared" si="13"/>
        <v>466.79999999999995</v>
      </c>
      <c r="K101" s="4">
        <v>125</v>
      </c>
      <c r="L101" s="4">
        <v>145</v>
      </c>
      <c r="M101" s="5">
        <v>578</v>
      </c>
      <c r="N101" s="4">
        <v>0.4826989619377163</v>
      </c>
      <c r="O101" s="5">
        <v>497</v>
      </c>
      <c r="P101" s="4">
        <f t="shared" si="17"/>
        <v>0.939235412474849</v>
      </c>
      <c r="Q101" s="5">
        <v>2200</v>
      </c>
      <c r="R101" s="23">
        <f t="shared" si="19"/>
        <v>2.194086190625983</v>
      </c>
      <c r="T101" s="27">
        <v>0</v>
      </c>
      <c r="U101" s="5">
        <v>32</v>
      </c>
      <c r="V101" s="4">
        <f t="shared" si="20"/>
        <v>8.71875</v>
      </c>
      <c r="W101" s="5">
        <v>7</v>
      </c>
      <c r="X101" s="4">
        <f t="shared" si="21"/>
        <v>39.857142857142854</v>
      </c>
      <c r="Y101" s="27">
        <v>0</v>
      </c>
      <c r="Z101" s="4" t="s">
        <v>50</v>
      </c>
      <c r="AA101" s="27">
        <v>0</v>
      </c>
      <c r="AB101" s="5">
        <v>1978</v>
      </c>
      <c r="AD101" s="5">
        <v>96</v>
      </c>
      <c r="AE101" s="5">
        <v>57</v>
      </c>
      <c r="AF101" s="5">
        <v>82</v>
      </c>
      <c r="AG101" s="5">
        <v>48</v>
      </c>
      <c r="AH101" s="5" t="s">
        <v>294</v>
      </c>
    </row>
    <row r="102" spans="1:34" ht="12.75">
      <c r="A102" s="1" t="s">
        <v>298</v>
      </c>
      <c r="C102" s="1" t="s">
        <v>56</v>
      </c>
      <c r="E102" s="38" t="s">
        <v>0</v>
      </c>
      <c r="F102" s="21">
        <v>232</v>
      </c>
      <c r="I102" s="4">
        <v>380</v>
      </c>
      <c r="J102" s="22">
        <f t="shared" si="13"/>
        <v>380</v>
      </c>
      <c r="K102" s="4">
        <v>50</v>
      </c>
      <c r="L102" s="4">
        <v>50</v>
      </c>
      <c r="M102" s="5">
        <v>384</v>
      </c>
      <c r="N102" s="4">
        <v>0.6041666666666666</v>
      </c>
      <c r="O102" s="5">
        <v>612</v>
      </c>
      <c r="P102" s="4">
        <f t="shared" si="17"/>
        <v>0.6209150326797386</v>
      </c>
      <c r="Q102" s="5">
        <v>2967</v>
      </c>
      <c r="R102" s="23">
        <f t="shared" si="19"/>
        <v>2.0362880575216264</v>
      </c>
      <c r="U102" s="5">
        <v>20</v>
      </c>
      <c r="V102" s="4">
        <f t="shared" si="20"/>
        <v>11.6</v>
      </c>
      <c r="W102" s="5">
        <v>7</v>
      </c>
      <c r="X102" s="4">
        <f t="shared" si="21"/>
        <v>33.142857142857146</v>
      </c>
      <c r="Y102" s="5">
        <v>157</v>
      </c>
      <c r="Z102" s="4">
        <f aca="true" t="shared" si="22" ref="Z102:Z109">+J102/Y102</f>
        <v>2.4203821656050954</v>
      </c>
      <c r="AB102" s="5">
        <v>1995</v>
      </c>
      <c r="AD102" s="38">
        <v>2</v>
      </c>
      <c r="AE102" s="38">
        <v>2</v>
      </c>
      <c r="AF102" s="5">
        <v>40</v>
      </c>
      <c r="AG102" s="5">
        <v>28</v>
      </c>
      <c r="AH102" s="5" t="s">
        <v>66</v>
      </c>
    </row>
    <row r="103" spans="1:35" ht="12.75">
      <c r="A103" s="1" t="s">
        <v>299</v>
      </c>
      <c r="C103" s="1" t="s">
        <v>80</v>
      </c>
      <c r="E103" s="38" t="s">
        <v>0</v>
      </c>
      <c r="F103" s="30">
        <v>279</v>
      </c>
      <c r="G103" s="4">
        <v>371</v>
      </c>
      <c r="H103" s="4">
        <v>371</v>
      </c>
      <c r="I103" s="4">
        <f>H103*1.2</f>
        <v>445.2</v>
      </c>
      <c r="J103" s="22">
        <f t="shared" si="13"/>
        <v>445.2</v>
      </c>
      <c r="K103" s="4">
        <v>279</v>
      </c>
      <c r="L103" s="4">
        <v>90</v>
      </c>
      <c r="M103" s="5">
        <v>394</v>
      </c>
      <c r="N103" s="4">
        <v>0.7081218274111675</v>
      </c>
      <c r="O103" s="5">
        <v>315</v>
      </c>
      <c r="P103" s="4">
        <f t="shared" si="17"/>
        <v>1.4133333333333333</v>
      </c>
      <c r="Q103" s="5">
        <v>2967</v>
      </c>
      <c r="R103" s="23">
        <f t="shared" si="19"/>
        <v>2.386659344156277</v>
      </c>
      <c r="U103" s="5">
        <v>20</v>
      </c>
      <c r="V103" s="4">
        <f t="shared" si="20"/>
        <v>13.95</v>
      </c>
      <c r="W103" s="5">
        <v>8</v>
      </c>
      <c r="X103" s="4">
        <f t="shared" si="21"/>
        <v>34.875</v>
      </c>
      <c r="Y103" s="5">
        <v>60</v>
      </c>
      <c r="Z103" s="4">
        <f t="shared" si="22"/>
        <v>7.42</v>
      </c>
      <c r="AB103" s="5">
        <v>1976</v>
      </c>
      <c r="AC103" s="5">
        <v>600</v>
      </c>
      <c r="AD103" s="5">
        <v>47</v>
      </c>
      <c r="AE103" s="5">
        <v>31</v>
      </c>
      <c r="AF103" s="5">
        <v>55</v>
      </c>
      <c r="AG103" s="5">
        <v>31</v>
      </c>
      <c r="AH103" s="5" t="s">
        <v>60</v>
      </c>
      <c r="AI103" s="1" t="s">
        <v>300</v>
      </c>
    </row>
    <row r="104" spans="1:34" ht="12.75">
      <c r="A104" s="1" t="s">
        <v>301</v>
      </c>
      <c r="C104" s="1" t="s">
        <v>56</v>
      </c>
      <c r="E104" s="38" t="s">
        <v>0</v>
      </c>
      <c r="F104" s="30">
        <v>1146</v>
      </c>
      <c r="I104" s="4">
        <v>1491</v>
      </c>
      <c r="J104" s="22">
        <f t="shared" si="13"/>
        <v>1491</v>
      </c>
      <c r="K104" s="4">
        <v>135</v>
      </c>
      <c r="L104" s="4">
        <v>135</v>
      </c>
      <c r="M104" s="5">
        <v>1110</v>
      </c>
      <c r="N104" s="4">
        <v>1.0324324324324323</v>
      </c>
      <c r="O104" s="5">
        <v>1198</v>
      </c>
      <c r="P104" s="4">
        <f t="shared" si="17"/>
        <v>1.2445742904841401</v>
      </c>
      <c r="Q104" s="5">
        <v>2816</v>
      </c>
      <c r="R104" s="23">
        <f t="shared" si="19"/>
        <v>3.666308353808353</v>
      </c>
      <c r="S104" s="5">
        <v>0.688</v>
      </c>
      <c r="T104" s="27">
        <v>1.52</v>
      </c>
      <c r="U104" s="5">
        <v>707</v>
      </c>
      <c r="V104" s="4">
        <f t="shared" si="20"/>
        <v>1.620933521923621</v>
      </c>
      <c r="W104" s="5">
        <v>86</v>
      </c>
      <c r="X104" s="4">
        <f t="shared" si="21"/>
        <v>13.325581395348838</v>
      </c>
      <c r="Y104" s="27">
        <v>541</v>
      </c>
      <c r="Z104" s="4">
        <f t="shared" si="22"/>
        <v>2.756007393715342</v>
      </c>
      <c r="AA104" s="27">
        <v>357</v>
      </c>
      <c r="AB104" s="5">
        <v>1974</v>
      </c>
      <c r="AC104" s="5">
        <v>1100</v>
      </c>
      <c r="AD104" s="5">
        <v>173</v>
      </c>
      <c r="AE104" s="5">
        <v>142</v>
      </c>
      <c r="AF104" s="5">
        <v>192</v>
      </c>
      <c r="AG104" s="5">
        <v>132</v>
      </c>
      <c r="AH104" s="5" t="s">
        <v>45</v>
      </c>
    </row>
    <row r="105" spans="1:34" ht="12.75">
      <c r="A105" s="1" t="s">
        <v>302</v>
      </c>
      <c r="C105" s="1" t="s">
        <v>65</v>
      </c>
      <c r="E105" s="38" t="s">
        <v>0</v>
      </c>
      <c r="F105" s="30">
        <v>290</v>
      </c>
      <c r="I105" s="4">
        <v>490</v>
      </c>
      <c r="J105" s="22">
        <f t="shared" si="13"/>
        <v>490</v>
      </c>
      <c r="K105" s="4">
        <v>75</v>
      </c>
      <c r="L105" s="4">
        <v>103</v>
      </c>
      <c r="M105" s="5">
        <v>1125</v>
      </c>
      <c r="N105" s="4">
        <v>0.2577777777777778</v>
      </c>
      <c r="O105" s="5">
        <v>404</v>
      </c>
      <c r="P105" s="4">
        <f t="shared" si="17"/>
        <v>1.2128712871287128</v>
      </c>
      <c r="Q105" s="5">
        <v>2604</v>
      </c>
      <c r="R105" s="23">
        <f t="shared" si="19"/>
        <v>0.9899300221880866</v>
      </c>
      <c r="S105" s="5">
        <v>0.621</v>
      </c>
      <c r="T105" s="27">
        <v>1.54</v>
      </c>
      <c r="U105" s="5">
        <v>388</v>
      </c>
      <c r="V105" s="4">
        <f t="shared" si="20"/>
        <v>0.7474226804123711</v>
      </c>
      <c r="W105" s="5">
        <v>75</v>
      </c>
      <c r="X105" s="4">
        <f t="shared" si="21"/>
        <v>3.8666666666666667</v>
      </c>
      <c r="Y105" s="27">
        <v>307</v>
      </c>
      <c r="Z105" s="4">
        <f t="shared" si="22"/>
        <v>1.5960912052117264</v>
      </c>
      <c r="AA105" s="27">
        <v>199</v>
      </c>
      <c r="AB105" s="5">
        <v>1964</v>
      </c>
      <c r="AC105" s="5">
        <v>1600</v>
      </c>
      <c r="AD105" s="5">
        <v>322</v>
      </c>
      <c r="AE105" s="5">
        <v>227</v>
      </c>
      <c r="AF105" s="5">
        <v>342</v>
      </c>
      <c r="AG105" s="5">
        <v>214</v>
      </c>
      <c r="AH105" s="5" t="s">
        <v>45</v>
      </c>
    </row>
    <row r="106" spans="1:34" ht="12.75">
      <c r="A106" s="1" t="s">
        <v>303</v>
      </c>
      <c r="C106" s="1" t="s">
        <v>56</v>
      </c>
      <c r="E106" s="38" t="s">
        <v>0</v>
      </c>
      <c r="F106" s="30">
        <v>1893</v>
      </c>
      <c r="I106" s="4">
        <v>2463</v>
      </c>
      <c r="J106" s="22">
        <f t="shared" si="13"/>
        <v>2463</v>
      </c>
      <c r="K106" s="4">
        <v>160</v>
      </c>
      <c r="L106" s="4">
        <v>160</v>
      </c>
      <c r="M106" s="5">
        <v>1527</v>
      </c>
      <c r="N106" s="4">
        <v>1.2396856581532416</v>
      </c>
      <c r="O106" s="5">
        <v>2397</v>
      </c>
      <c r="P106" s="4">
        <f t="shared" si="17"/>
        <v>1.027534418022528</v>
      </c>
      <c r="Q106" s="5">
        <v>2178</v>
      </c>
      <c r="R106" s="23">
        <f t="shared" si="19"/>
        <v>5.691853343219659</v>
      </c>
      <c r="S106" s="5">
        <v>1.179</v>
      </c>
      <c r="T106" s="27">
        <v>2.46</v>
      </c>
      <c r="U106" s="5">
        <v>2479</v>
      </c>
      <c r="V106" s="4">
        <f t="shared" si="20"/>
        <v>0.763614360629286</v>
      </c>
      <c r="W106" s="5">
        <v>231</v>
      </c>
      <c r="X106" s="4">
        <f t="shared" si="21"/>
        <v>8.194805194805195</v>
      </c>
      <c r="Y106" s="36">
        <v>1047</v>
      </c>
      <c r="Z106" s="4">
        <f t="shared" si="22"/>
        <v>2.35243553008596</v>
      </c>
      <c r="AA106" s="27">
        <v>425</v>
      </c>
      <c r="AB106" s="5">
        <v>1973</v>
      </c>
      <c r="AC106" s="5">
        <v>1400</v>
      </c>
      <c r="AD106" s="5">
        <v>200</v>
      </c>
      <c r="AE106" s="5">
        <v>129</v>
      </c>
      <c r="AF106" s="5">
        <v>218</v>
      </c>
      <c r="AG106" s="5">
        <v>112</v>
      </c>
      <c r="AH106" s="5" t="s">
        <v>140</v>
      </c>
    </row>
    <row r="107" spans="1:34" ht="12.75">
      <c r="A107" s="1" t="s">
        <v>304</v>
      </c>
      <c r="C107" s="1" t="s">
        <v>56</v>
      </c>
      <c r="E107" s="38" t="s">
        <v>0</v>
      </c>
      <c r="F107" s="30">
        <v>1154</v>
      </c>
      <c r="I107" s="4">
        <v>1607</v>
      </c>
      <c r="J107" s="22">
        <f t="shared" si="13"/>
        <v>1607</v>
      </c>
      <c r="K107" s="4">
        <v>96</v>
      </c>
      <c r="L107" s="4">
        <v>96</v>
      </c>
      <c r="M107" s="5">
        <v>1380</v>
      </c>
      <c r="N107" s="4">
        <v>0.836231884057971</v>
      </c>
      <c r="O107" s="5">
        <v>1662</v>
      </c>
      <c r="P107" s="4">
        <f t="shared" si="17"/>
        <v>0.96690734055355</v>
      </c>
      <c r="Q107" s="5">
        <v>3330</v>
      </c>
      <c r="R107" s="23">
        <f t="shared" si="19"/>
        <v>2.5112068590329457</v>
      </c>
      <c r="S107" s="5">
        <v>0.398</v>
      </c>
      <c r="T107" s="27">
        <v>1.4</v>
      </c>
      <c r="U107" s="5">
        <v>698</v>
      </c>
      <c r="V107" s="4">
        <f t="shared" si="20"/>
        <v>1.653295128939828</v>
      </c>
      <c r="W107" s="5">
        <v>47</v>
      </c>
      <c r="X107" s="4">
        <f t="shared" si="21"/>
        <v>24.5531914893617</v>
      </c>
      <c r="Y107" s="27">
        <v>646</v>
      </c>
      <c r="Z107" s="4">
        <f t="shared" si="22"/>
        <v>2.4876160990712073</v>
      </c>
      <c r="AA107" s="27">
        <v>461</v>
      </c>
      <c r="AB107" s="5">
        <v>1980</v>
      </c>
      <c r="AC107" s="5">
        <v>410</v>
      </c>
      <c r="AD107" s="5">
        <v>104</v>
      </c>
      <c r="AE107" s="5">
        <v>75</v>
      </c>
      <c r="AF107" s="5">
        <v>119</v>
      </c>
      <c r="AG107" s="5">
        <v>72</v>
      </c>
      <c r="AH107" s="5" t="s">
        <v>170</v>
      </c>
    </row>
    <row r="108" spans="1:34" ht="12.75">
      <c r="A108" s="1" t="s">
        <v>305</v>
      </c>
      <c r="C108" s="1" t="s">
        <v>56</v>
      </c>
      <c r="E108" s="38" t="s">
        <v>0</v>
      </c>
      <c r="F108" s="30">
        <v>1046</v>
      </c>
      <c r="I108" s="4">
        <v>1470</v>
      </c>
      <c r="J108" s="22">
        <f t="shared" si="13"/>
        <v>1470</v>
      </c>
      <c r="K108" s="4">
        <v>65</v>
      </c>
      <c r="L108" s="4">
        <v>75</v>
      </c>
      <c r="M108" s="5">
        <v>1636</v>
      </c>
      <c r="N108" s="4">
        <v>0.6393643031784841</v>
      </c>
      <c r="O108" s="5">
        <v>2552</v>
      </c>
      <c r="P108" s="4">
        <f t="shared" si="17"/>
        <v>0.5760188087774295</v>
      </c>
      <c r="Q108" s="5">
        <v>2945</v>
      </c>
      <c r="R108" s="23">
        <f t="shared" si="19"/>
        <v>2.1710163096043607</v>
      </c>
      <c r="S108" s="5">
        <v>0.556</v>
      </c>
      <c r="T108" s="27">
        <v>1.12</v>
      </c>
      <c r="U108" s="5">
        <v>636</v>
      </c>
      <c r="V108" s="4">
        <f t="shared" si="20"/>
        <v>1.6446540880503144</v>
      </c>
      <c r="W108" s="5">
        <v>84</v>
      </c>
      <c r="X108" s="4">
        <f t="shared" si="21"/>
        <v>12.452380952380953</v>
      </c>
      <c r="Y108" s="27">
        <v>446</v>
      </c>
      <c r="Z108" s="4">
        <f t="shared" si="22"/>
        <v>3.295964125560538</v>
      </c>
      <c r="AA108" s="27">
        <v>399</v>
      </c>
      <c r="AB108" s="5">
        <v>1979</v>
      </c>
      <c r="AD108" s="5">
        <v>81</v>
      </c>
      <c r="AE108" s="5">
        <v>58</v>
      </c>
      <c r="AF108" s="5">
        <v>92</v>
      </c>
      <c r="AG108" s="5">
        <v>57</v>
      </c>
      <c r="AH108" s="5" t="s">
        <v>170</v>
      </c>
    </row>
    <row r="109" spans="1:34" ht="12.75">
      <c r="A109" s="1" t="s">
        <v>308</v>
      </c>
      <c r="C109" s="1" t="s">
        <v>80</v>
      </c>
      <c r="E109" s="38" t="s">
        <v>0</v>
      </c>
      <c r="F109" s="30">
        <v>362</v>
      </c>
      <c r="G109" s="4">
        <v>483</v>
      </c>
      <c r="H109" s="4">
        <v>483</v>
      </c>
      <c r="I109" s="4">
        <f>H109*1.2</f>
        <v>579.6</v>
      </c>
      <c r="J109" s="22">
        <f t="shared" si="13"/>
        <v>579.6</v>
      </c>
      <c r="K109" s="4">
        <v>65</v>
      </c>
      <c r="L109" s="4">
        <v>71</v>
      </c>
      <c r="M109" s="5">
        <v>445</v>
      </c>
      <c r="N109" s="4">
        <v>0.8134831460674158</v>
      </c>
      <c r="O109" s="5">
        <v>426</v>
      </c>
      <c r="P109" s="4">
        <f t="shared" si="17"/>
        <v>1.36056338028169</v>
      </c>
      <c r="Q109" s="5">
        <v>3268</v>
      </c>
      <c r="R109" s="23">
        <f t="shared" si="19"/>
        <v>2.4892385130581878</v>
      </c>
      <c r="T109" s="27">
        <v>2.23</v>
      </c>
      <c r="U109" s="5">
        <v>18</v>
      </c>
      <c r="V109" s="4">
        <f t="shared" si="20"/>
        <v>20.11111111111111</v>
      </c>
      <c r="W109" s="5">
        <v>9</v>
      </c>
      <c r="X109" s="4">
        <f t="shared" si="21"/>
        <v>40.22222222222222</v>
      </c>
      <c r="Y109" s="27">
        <v>134</v>
      </c>
      <c r="Z109" s="4">
        <f t="shared" si="22"/>
        <v>4.325373134328358</v>
      </c>
      <c r="AA109" s="27">
        <v>60</v>
      </c>
      <c r="AB109" s="5">
        <v>1995</v>
      </c>
      <c r="AD109" s="5">
        <v>16</v>
      </c>
      <c r="AE109" s="5">
        <v>15</v>
      </c>
      <c r="AF109" s="5">
        <v>39</v>
      </c>
      <c r="AG109" s="5">
        <v>33</v>
      </c>
      <c r="AH109" s="5" t="s">
        <v>235</v>
      </c>
    </row>
    <row r="110" spans="1:34" ht="12.75">
      <c r="A110" s="28" t="s">
        <v>310</v>
      </c>
      <c r="B110" s="28"/>
      <c r="C110" s="29" t="s">
        <v>80</v>
      </c>
      <c r="E110" s="38" t="s">
        <v>0</v>
      </c>
      <c r="F110" s="30"/>
      <c r="G110" s="4">
        <v>242</v>
      </c>
      <c r="H110" s="4">
        <v>242</v>
      </c>
      <c r="I110" s="4">
        <v>290.4</v>
      </c>
      <c r="J110" s="22">
        <f t="shared" si="13"/>
        <v>290.4</v>
      </c>
      <c r="L110" s="4">
        <v>42</v>
      </c>
      <c r="O110" s="5">
        <v>286</v>
      </c>
      <c r="P110" s="4">
        <f t="shared" si="17"/>
        <v>1.0153846153846153</v>
      </c>
      <c r="R110" s="23"/>
      <c r="T110" s="32"/>
      <c r="V110" s="4"/>
      <c r="X110" s="4"/>
      <c r="Y110" s="27">
        <v>0</v>
      </c>
      <c r="Z110" s="4" t="s">
        <v>50</v>
      </c>
      <c r="AA110" s="32"/>
      <c r="AB110" s="5">
        <v>2003</v>
      </c>
      <c r="AH110" s="5" t="s">
        <v>60</v>
      </c>
    </row>
    <row r="111" spans="1:34" ht="12.75">
      <c r="A111" s="1" t="s">
        <v>316</v>
      </c>
      <c r="C111" s="1" t="s">
        <v>65</v>
      </c>
      <c r="E111" s="38" t="s">
        <v>0</v>
      </c>
      <c r="F111" s="21">
        <v>245</v>
      </c>
      <c r="I111" s="4">
        <v>385</v>
      </c>
      <c r="J111" s="22">
        <f t="shared" si="13"/>
        <v>385</v>
      </c>
      <c r="K111" s="4">
        <v>75</v>
      </c>
      <c r="M111" s="5">
        <v>420</v>
      </c>
      <c r="N111" s="4">
        <v>0.5833333333333334</v>
      </c>
      <c r="O111" s="5">
        <v>568</v>
      </c>
      <c r="P111" s="4">
        <f t="shared" si="17"/>
        <v>0.6778169014084507</v>
      </c>
      <c r="R111" s="23"/>
      <c r="U111" s="5">
        <v>16</v>
      </c>
      <c r="V111" s="4">
        <f aca="true" t="shared" si="23" ref="V111:V128">+F111/U111</f>
        <v>15.3125</v>
      </c>
      <c r="W111" s="5">
        <v>6</v>
      </c>
      <c r="X111" s="4">
        <f aca="true" t="shared" si="24" ref="X111:X128">+F111/W111</f>
        <v>40.833333333333336</v>
      </c>
      <c r="Y111" s="5">
        <v>46</v>
      </c>
      <c r="Z111" s="4">
        <f aca="true" t="shared" si="25" ref="Z111:Z142">+J111/Y111</f>
        <v>8.369565217391305</v>
      </c>
      <c r="AB111" s="5">
        <v>1994</v>
      </c>
      <c r="AD111" s="5">
        <v>10</v>
      </c>
      <c r="AE111" s="5">
        <v>10</v>
      </c>
      <c r="AF111" s="5">
        <v>16</v>
      </c>
      <c r="AG111" s="5">
        <v>14</v>
      </c>
      <c r="AH111" s="5" t="s">
        <v>75</v>
      </c>
    </row>
    <row r="112" spans="1:34" ht="12.75">
      <c r="A112" s="1" t="s">
        <v>317</v>
      </c>
      <c r="C112" s="1" t="s">
        <v>56</v>
      </c>
      <c r="E112" s="38" t="s">
        <v>0</v>
      </c>
      <c r="F112" s="30">
        <v>395</v>
      </c>
      <c r="I112" s="4">
        <v>514</v>
      </c>
      <c r="J112" s="22">
        <f t="shared" si="13"/>
        <v>514</v>
      </c>
      <c r="K112" s="4">
        <v>145</v>
      </c>
      <c r="L112" s="4">
        <v>181</v>
      </c>
      <c r="M112" s="5">
        <v>802</v>
      </c>
      <c r="N112" s="4">
        <v>0.4925187032418953</v>
      </c>
      <c r="O112" s="5">
        <v>802</v>
      </c>
      <c r="P112" s="4">
        <f t="shared" si="17"/>
        <v>0.6408977556109726</v>
      </c>
      <c r="Q112" s="5">
        <v>2535</v>
      </c>
      <c r="R112" s="23">
        <f>(F112/M112)/(Q112/10000)</f>
        <v>1.9428745690015592</v>
      </c>
      <c r="S112" s="5">
        <v>0.42</v>
      </c>
      <c r="T112" s="27">
        <v>1.09</v>
      </c>
      <c r="U112" s="5">
        <v>245</v>
      </c>
      <c r="V112" s="4">
        <f t="shared" si="23"/>
        <v>1.6122448979591837</v>
      </c>
      <c r="W112" s="5">
        <v>29</v>
      </c>
      <c r="X112" s="4">
        <f t="shared" si="24"/>
        <v>13.620689655172415</v>
      </c>
      <c r="Y112" s="27">
        <v>187</v>
      </c>
      <c r="Z112" s="4">
        <f t="shared" si="25"/>
        <v>2.748663101604278</v>
      </c>
      <c r="AA112" s="27">
        <v>172</v>
      </c>
      <c r="AB112" s="5">
        <v>1981</v>
      </c>
      <c r="AD112" s="5">
        <v>76</v>
      </c>
      <c r="AE112" s="5">
        <v>61</v>
      </c>
      <c r="AF112" s="5">
        <v>87</v>
      </c>
      <c r="AG112" s="5">
        <v>50</v>
      </c>
      <c r="AH112" s="5" t="s">
        <v>58</v>
      </c>
    </row>
    <row r="113" spans="1:34" ht="12.75">
      <c r="A113" s="1" t="s">
        <v>318</v>
      </c>
      <c r="C113" s="39" t="s">
        <v>254</v>
      </c>
      <c r="E113" s="38" t="s">
        <v>0</v>
      </c>
      <c r="F113" s="30">
        <v>6999</v>
      </c>
      <c r="I113" s="4">
        <v>8945</v>
      </c>
      <c r="J113" s="22">
        <f t="shared" si="13"/>
        <v>8945</v>
      </c>
      <c r="K113" s="4">
        <v>6999</v>
      </c>
      <c r="M113" s="5">
        <v>520</v>
      </c>
      <c r="N113" s="4">
        <v>13.459615384615384</v>
      </c>
      <c r="O113" s="5">
        <v>644</v>
      </c>
      <c r="P113" s="4">
        <f t="shared" si="17"/>
        <v>13.889751552795031</v>
      </c>
      <c r="R113" s="23"/>
      <c r="S113" s="5" t="s">
        <v>6</v>
      </c>
      <c r="T113" s="27">
        <v>0</v>
      </c>
      <c r="U113" s="5">
        <v>40</v>
      </c>
      <c r="V113" s="4">
        <f t="shared" si="23"/>
        <v>174.975</v>
      </c>
      <c r="W113" s="5">
        <v>11</v>
      </c>
      <c r="X113" s="4">
        <f t="shared" si="24"/>
        <v>636.2727272727273</v>
      </c>
      <c r="Y113" s="27">
        <v>43</v>
      </c>
      <c r="Z113" s="4">
        <f t="shared" si="25"/>
        <v>208.02325581395348</v>
      </c>
      <c r="AA113" s="27">
        <v>0</v>
      </c>
      <c r="AB113" s="5">
        <v>1965</v>
      </c>
      <c r="AC113" s="5">
        <v>400</v>
      </c>
      <c r="AD113" s="5">
        <v>86</v>
      </c>
      <c r="AE113" s="5">
        <v>21</v>
      </c>
      <c r="AF113" s="5">
        <v>60</v>
      </c>
      <c r="AG113" s="5">
        <v>20</v>
      </c>
      <c r="AH113" s="5" t="s">
        <v>75</v>
      </c>
    </row>
    <row r="114" spans="1:35" ht="12.75">
      <c r="A114" s="1" t="s">
        <v>319</v>
      </c>
      <c r="C114" s="1" t="s">
        <v>44</v>
      </c>
      <c r="D114" s="27" t="s">
        <v>44</v>
      </c>
      <c r="E114" s="38" t="s">
        <v>0</v>
      </c>
      <c r="F114" s="30">
        <v>355</v>
      </c>
      <c r="G114" s="4">
        <v>553</v>
      </c>
      <c r="I114" s="4">
        <v>640</v>
      </c>
      <c r="J114" s="22">
        <f t="shared" si="13"/>
        <v>640</v>
      </c>
      <c r="K114" s="4">
        <v>80</v>
      </c>
      <c r="L114" s="4">
        <v>86</v>
      </c>
      <c r="M114" s="5">
        <v>674</v>
      </c>
      <c r="N114" s="4">
        <v>0.526706231454006</v>
      </c>
      <c r="O114" s="5">
        <v>768</v>
      </c>
      <c r="P114" s="4">
        <f t="shared" si="17"/>
        <v>0.8333333333333334</v>
      </c>
      <c r="Q114" s="5">
        <v>2835</v>
      </c>
      <c r="R114" s="23">
        <f>(F114/M114)/(Q114/10000)</f>
        <v>1.8578703049524021</v>
      </c>
      <c r="U114" s="5">
        <v>61</v>
      </c>
      <c r="V114" s="4">
        <f t="shared" si="23"/>
        <v>5.819672131147541</v>
      </c>
      <c r="W114" s="5">
        <v>39</v>
      </c>
      <c r="X114" s="4">
        <f t="shared" si="24"/>
        <v>9.102564102564102</v>
      </c>
      <c r="Y114" s="5">
        <v>122</v>
      </c>
      <c r="Z114" s="4">
        <f t="shared" si="25"/>
        <v>5.245901639344262</v>
      </c>
      <c r="AB114" s="5">
        <v>1987</v>
      </c>
      <c r="AD114" s="5">
        <v>51</v>
      </c>
      <c r="AE114" s="5">
        <v>45</v>
      </c>
      <c r="AF114" s="5">
        <v>58</v>
      </c>
      <c r="AG114" s="5">
        <v>47</v>
      </c>
      <c r="AH114" s="5" t="s">
        <v>75</v>
      </c>
      <c r="AI114" s="1" t="s">
        <v>46</v>
      </c>
    </row>
    <row r="115" spans="1:34" ht="12.75">
      <c r="A115" s="1" t="s">
        <v>320</v>
      </c>
      <c r="C115" s="1" t="s">
        <v>56</v>
      </c>
      <c r="E115" s="38" t="s">
        <v>0</v>
      </c>
      <c r="F115" s="30">
        <v>1400</v>
      </c>
      <c r="I115" s="4">
        <v>2373</v>
      </c>
      <c r="J115" s="22">
        <f t="shared" si="13"/>
        <v>2373</v>
      </c>
      <c r="L115" s="4">
        <v>95</v>
      </c>
      <c r="M115" s="31">
        <v>2000</v>
      </c>
      <c r="N115" s="4">
        <v>0.7</v>
      </c>
      <c r="O115" s="5">
        <v>2223</v>
      </c>
      <c r="P115" s="4">
        <f t="shared" si="17"/>
        <v>1.067476383265857</v>
      </c>
      <c r="Q115" s="31">
        <v>2684</v>
      </c>
      <c r="R115" s="23">
        <f>(F115/M115)/(Q115/10000)</f>
        <v>2.6080476900149026</v>
      </c>
      <c r="S115" s="5">
        <v>0.742</v>
      </c>
      <c r="T115" s="27">
        <v>1.99</v>
      </c>
      <c r="U115" s="5">
        <v>2514</v>
      </c>
      <c r="V115" s="4">
        <f t="shared" si="23"/>
        <v>0.5568814638027049</v>
      </c>
      <c r="W115" s="5">
        <v>173</v>
      </c>
      <c r="X115" s="4">
        <f t="shared" si="24"/>
        <v>8.092485549132949</v>
      </c>
      <c r="Y115" s="27">
        <v>892</v>
      </c>
      <c r="Z115" s="4">
        <f t="shared" si="25"/>
        <v>2.6603139013452917</v>
      </c>
      <c r="AA115" s="27">
        <v>449</v>
      </c>
      <c r="AB115" s="5">
        <v>1969</v>
      </c>
      <c r="AD115" s="5">
        <v>303</v>
      </c>
      <c r="AE115" s="5">
        <v>165</v>
      </c>
      <c r="AF115" s="5">
        <v>314</v>
      </c>
      <c r="AG115" s="5">
        <v>138</v>
      </c>
      <c r="AH115" s="5" t="s">
        <v>170</v>
      </c>
    </row>
    <row r="116" spans="1:34" ht="12.75">
      <c r="A116" s="1" t="s">
        <v>321</v>
      </c>
      <c r="C116" s="1" t="s">
        <v>62</v>
      </c>
      <c r="E116" s="38" t="s">
        <v>0</v>
      </c>
      <c r="F116" s="30">
        <v>680</v>
      </c>
      <c r="I116" s="4">
        <v>1242</v>
      </c>
      <c r="J116" s="22">
        <f t="shared" si="13"/>
        <v>1242</v>
      </c>
      <c r="K116" s="4">
        <v>410</v>
      </c>
      <c r="M116" s="31">
        <v>600</v>
      </c>
      <c r="N116" s="4">
        <v>1.1333333333333333</v>
      </c>
      <c r="O116" s="5">
        <v>309</v>
      </c>
      <c r="P116" s="4">
        <f t="shared" si="17"/>
        <v>4.019417475728155</v>
      </c>
      <c r="Q116" s="31"/>
      <c r="R116" s="23"/>
      <c r="S116" s="5">
        <v>0.281</v>
      </c>
      <c r="T116" s="27">
        <v>0.23</v>
      </c>
      <c r="U116" s="5">
        <v>103</v>
      </c>
      <c r="V116" s="4">
        <f t="shared" si="23"/>
        <v>6.601941747572815</v>
      </c>
      <c r="W116" s="5">
        <v>16</v>
      </c>
      <c r="X116" s="4">
        <f t="shared" si="24"/>
        <v>42.5</v>
      </c>
      <c r="Y116" s="27">
        <v>38</v>
      </c>
      <c r="Z116" s="4">
        <f t="shared" si="25"/>
        <v>32.68421052631579</v>
      </c>
      <c r="AA116" s="27">
        <v>166</v>
      </c>
      <c r="AB116" s="5">
        <v>1930</v>
      </c>
      <c r="AC116" s="5" t="s">
        <v>139</v>
      </c>
      <c r="AD116" s="5">
        <v>57</v>
      </c>
      <c r="AE116" s="5">
        <v>38</v>
      </c>
      <c r="AF116" s="5">
        <v>68</v>
      </c>
      <c r="AG116" s="5">
        <v>42</v>
      </c>
      <c r="AH116" s="5" t="s">
        <v>75</v>
      </c>
    </row>
    <row r="117" spans="1:34" ht="12.75">
      <c r="A117" s="1" t="s">
        <v>322</v>
      </c>
      <c r="C117" s="1" t="s">
        <v>56</v>
      </c>
      <c r="E117" s="38" t="s">
        <v>0</v>
      </c>
      <c r="F117" s="30">
        <v>392</v>
      </c>
      <c r="I117" s="4">
        <v>510</v>
      </c>
      <c r="J117" s="22">
        <f t="shared" si="13"/>
        <v>510</v>
      </c>
      <c r="K117" s="4">
        <v>86</v>
      </c>
      <c r="L117" s="4">
        <v>86</v>
      </c>
      <c r="M117" s="5">
        <v>563</v>
      </c>
      <c r="N117" s="4">
        <v>0.6962699822380106</v>
      </c>
      <c r="O117" s="5">
        <v>650</v>
      </c>
      <c r="P117" s="4">
        <f aca="true" t="shared" si="26" ref="P117:P148">+J117/O117</f>
        <v>0.7846153846153846</v>
      </c>
      <c r="Q117" s="5">
        <v>3456</v>
      </c>
      <c r="R117" s="23">
        <f aca="true" t="shared" si="27" ref="R117:R128">(F117/M117)/(Q117/10000)</f>
        <v>2.0146700874942436</v>
      </c>
      <c r="T117" s="27">
        <v>0</v>
      </c>
      <c r="U117" s="5">
        <v>80</v>
      </c>
      <c r="V117" s="4">
        <f t="shared" si="23"/>
        <v>4.9</v>
      </c>
      <c r="W117" s="5">
        <v>9</v>
      </c>
      <c r="X117" s="4">
        <f t="shared" si="24"/>
        <v>43.55555555555556</v>
      </c>
      <c r="Y117" s="27">
        <v>142</v>
      </c>
      <c r="Z117" s="4">
        <f t="shared" si="25"/>
        <v>3.591549295774648</v>
      </c>
      <c r="AA117" s="27">
        <v>0</v>
      </c>
      <c r="AB117" s="5">
        <v>1948</v>
      </c>
      <c r="AC117" s="5">
        <v>950</v>
      </c>
      <c r="AD117" s="5">
        <v>388</v>
      </c>
      <c r="AE117" s="5">
        <v>291</v>
      </c>
      <c r="AF117" s="5">
        <v>404</v>
      </c>
      <c r="AG117" s="5">
        <v>238</v>
      </c>
      <c r="AH117" s="5" t="s">
        <v>256</v>
      </c>
    </row>
    <row r="118" spans="1:34" ht="12.75">
      <c r="A118" s="1" t="s">
        <v>323</v>
      </c>
      <c r="C118" s="1" t="s">
        <v>44</v>
      </c>
      <c r="D118" s="27" t="s">
        <v>44</v>
      </c>
      <c r="E118" s="38" t="s">
        <v>0</v>
      </c>
      <c r="F118" s="30">
        <v>135</v>
      </c>
      <c r="G118" s="4">
        <v>185</v>
      </c>
      <c r="I118" s="4">
        <v>215</v>
      </c>
      <c r="J118" s="22">
        <f t="shared" si="13"/>
        <v>215</v>
      </c>
      <c r="K118" s="4">
        <v>45</v>
      </c>
      <c r="L118" s="4">
        <v>48</v>
      </c>
      <c r="M118" s="5">
        <v>602</v>
      </c>
      <c r="N118" s="4">
        <v>0.22425249169435216</v>
      </c>
      <c r="O118" s="5">
        <v>616</v>
      </c>
      <c r="P118" s="4">
        <f t="shared" si="26"/>
        <v>0.349025974025974</v>
      </c>
      <c r="Q118" s="5">
        <v>2394</v>
      </c>
      <c r="R118" s="23">
        <f t="shared" si="27"/>
        <v>0.9367272000599505</v>
      </c>
      <c r="S118" s="5">
        <v>0.407</v>
      </c>
      <c r="T118" s="27">
        <v>1.17</v>
      </c>
      <c r="U118" s="5">
        <v>42</v>
      </c>
      <c r="V118" s="4">
        <f t="shared" si="23"/>
        <v>3.2142857142857144</v>
      </c>
      <c r="W118" s="5">
        <v>22</v>
      </c>
      <c r="X118" s="4">
        <f t="shared" si="24"/>
        <v>6.136363636363637</v>
      </c>
      <c r="Y118" s="27">
        <v>119</v>
      </c>
      <c r="Z118" s="4">
        <f t="shared" si="25"/>
        <v>1.8067226890756303</v>
      </c>
      <c r="AA118" s="27">
        <v>102</v>
      </c>
      <c r="AB118" s="5">
        <v>1992</v>
      </c>
      <c r="AD118" s="5">
        <v>38</v>
      </c>
      <c r="AE118" s="5">
        <v>37</v>
      </c>
      <c r="AF118" s="5">
        <v>55</v>
      </c>
      <c r="AG118" s="5">
        <v>46</v>
      </c>
      <c r="AH118" s="5" t="s">
        <v>119</v>
      </c>
    </row>
    <row r="119" spans="1:34" ht="12.75">
      <c r="A119" s="1" t="s">
        <v>326</v>
      </c>
      <c r="C119" s="1" t="s">
        <v>56</v>
      </c>
      <c r="E119" s="38" t="s">
        <v>0</v>
      </c>
      <c r="F119" s="30">
        <v>355</v>
      </c>
      <c r="I119" s="4">
        <v>462</v>
      </c>
      <c r="J119" s="22">
        <f t="shared" si="13"/>
        <v>462</v>
      </c>
      <c r="K119" s="4">
        <v>50</v>
      </c>
      <c r="L119" s="4">
        <v>50</v>
      </c>
      <c r="M119" s="31">
        <v>607</v>
      </c>
      <c r="N119" s="4">
        <v>0.5848434925864909</v>
      </c>
      <c r="O119" s="5">
        <v>686</v>
      </c>
      <c r="P119" s="4">
        <f t="shared" si="26"/>
        <v>0.673469387755102</v>
      </c>
      <c r="Q119" s="31">
        <v>3053</v>
      </c>
      <c r="R119" s="23">
        <f t="shared" si="27"/>
        <v>1.915635416267576</v>
      </c>
      <c r="U119" s="5">
        <v>37</v>
      </c>
      <c r="V119" s="4">
        <f t="shared" si="23"/>
        <v>9.594594594594595</v>
      </c>
      <c r="W119" s="5">
        <v>30</v>
      </c>
      <c r="X119" s="4">
        <f t="shared" si="24"/>
        <v>11.833333333333334</v>
      </c>
      <c r="Y119" s="5">
        <v>212</v>
      </c>
      <c r="Z119" s="4">
        <f t="shared" si="25"/>
        <v>2.1792452830188678</v>
      </c>
      <c r="AB119" s="5">
        <v>1994</v>
      </c>
      <c r="AD119" s="5">
        <v>17</v>
      </c>
      <c r="AE119" s="5">
        <v>16</v>
      </c>
      <c r="AF119" s="5">
        <v>26</v>
      </c>
      <c r="AG119" s="5">
        <v>15</v>
      </c>
      <c r="AH119" s="5" t="s">
        <v>66</v>
      </c>
    </row>
    <row r="120" spans="1:34" ht="12.75">
      <c r="A120" s="1" t="s">
        <v>327</v>
      </c>
      <c r="C120" s="1" t="s">
        <v>56</v>
      </c>
      <c r="E120" s="38" t="s">
        <v>0</v>
      </c>
      <c r="F120" s="30">
        <v>590</v>
      </c>
      <c r="I120" s="4">
        <v>857</v>
      </c>
      <c r="J120" s="22">
        <f t="shared" si="13"/>
        <v>857</v>
      </c>
      <c r="L120" s="4">
        <v>95</v>
      </c>
      <c r="M120" s="5">
        <v>636</v>
      </c>
      <c r="N120" s="4">
        <v>0.9276729559748428</v>
      </c>
      <c r="O120" s="5">
        <v>1301</v>
      </c>
      <c r="P120" s="4">
        <f t="shared" si="26"/>
        <v>0.6587240584166026</v>
      </c>
      <c r="Q120" s="5">
        <v>3096</v>
      </c>
      <c r="R120" s="23">
        <f t="shared" si="27"/>
        <v>2.996359676921327</v>
      </c>
      <c r="S120" s="5">
        <v>1.469</v>
      </c>
      <c r="T120" s="27">
        <v>2.4</v>
      </c>
      <c r="U120" s="5">
        <v>1152</v>
      </c>
      <c r="V120" s="4">
        <f t="shared" si="23"/>
        <v>0.5121527777777778</v>
      </c>
      <c r="W120" s="5">
        <v>166</v>
      </c>
      <c r="X120" s="4">
        <f t="shared" si="24"/>
        <v>3.5542168674698793</v>
      </c>
      <c r="Y120" s="27">
        <v>479</v>
      </c>
      <c r="Z120" s="4">
        <f t="shared" si="25"/>
        <v>1.789144050104384</v>
      </c>
      <c r="AA120" s="27">
        <v>200</v>
      </c>
      <c r="AB120" s="5">
        <v>1974</v>
      </c>
      <c r="AC120" s="5">
        <v>950</v>
      </c>
      <c r="AD120" s="5">
        <v>262</v>
      </c>
      <c r="AE120" s="5">
        <v>202</v>
      </c>
      <c r="AF120" s="38">
        <v>283</v>
      </c>
      <c r="AG120" s="38">
        <v>171</v>
      </c>
      <c r="AH120" s="5" t="s">
        <v>70</v>
      </c>
    </row>
    <row r="121" spans="1:34" ht="12.75">
      <c r="A121" s="1" t="s">
        <v>328</v>
      </c>
      <c r="C121" s="1" t="s">
        <v>62</v>
      </c>
      <c r="E121" s="38" t="s">
        <v>0</v>
      </c>
      <c r="F121" s="30">
        <v>410</v>
      </c>
      <c r="I121" s="4">
        <v>494</v>
      </c>
      <c r="J121" s="22">
        <f t="shared" si="13"/>
        <v>494</v>
      </c>
      <c r="K121" s="4">
        <v>410</v>
      </c>
      <c r="M121" s="5">
        <v>526</v>
      </c>
      <c r="N121" s="4">
        <v>0.779467680608365</v>
      </c>
      <c r="O121" s="5">
        <v>636</v>
      </c>
      <c r="P121" s="4">
        <f t="shared" si="26"/>
        <v>0.7767295597484277</v>
      </c>
      <c r="Q121" s="5">
        <v>2989</v>
      </c>
      <c r="R121" s="23">
        <f t="shared" si="27"/>
        <v>2.6077874894893442</v>
      </c>
      <c r="S121" s="5">
        <v>0.4</v>
      </c>
      <c r="T121" s="27">
        <v>1.19</v>
      </c>
      <c r="U121" s="5">
        <v>81</v>
      </c>
      <c r="V121" s="4">
        <f t="shared" si="23"/>
        <v>5.061728395061729</v>
      </c>
      <c r="W121" s="5">
        <v>16</v>
      </c>
      <c r="X121" s="4">
        <f t="shared" si="24"/>
        <v>25.625</v>
      </c>
      <c r="Y121" s="27">
        <v>138</v>
      </c>
      <c r="Z121" s="4">
        <f t="shared" si="25"/>
        <v>3.579710144927536</v>
      </c>
      <c r="AA121" s="27">
        <v>116</v>
      </c>
      <c r="AB121" s="5">
        <v>1991</v>
      </c>
      <c r="AD121" s="5">
        <v>13</v>
      </c>
      <c r="AE121" s="5">
        <v>9</v>
      </c>
      <c r="AF121" s="5">
        <v>16</v>
      </c>
      <c r="AG121" s="5">
        <v>8</v>
      </c>
      <c r="AH121" s="5" t="s">
        <v>60</v>
      </c>
    </row>
    <row r="122" spans="1:34" ht="12.75">
      <c r="A122" s="1" t="s">
        <v>332</v>
      </c>
      <c r="C122" s="1" t="s">
        <v>56</v>
      </c>
      <c r="E122" s="38" t="s">
        <v>0</v>
      </c>
      <c r="F122" s="30">
        <v>1339</v>
      </c>
      <c r="I122" s="4">
        <v>1881</v>
      </c>
      <c r="J122" s="22">
        <f t="shared" si="13"/>
        <v>1881</v>
      </c>
      <c r="K122" s="4">
        <v>95</v>
      </c>
      <c r="L122" s="4">
        <v>95</v>
      </c>
      <c r="M122" s="5">
        <v>1947</v>
      </c>
      <c r="N122" s="4">
        <v>0.6877247046738573</v>
      </c>
      <c r="O122" s="5">
        <v>2036</v>
      </c>
      <c r="P122" s="4">
        <f t="shared" si="26"/>
        <v>0.9238703339882122</v>
      </c>
      <c r="Q122" s="5">
        <v>2838</v>
      </c>
      <c r="R122" s="23">
        <f t="shared" si="27"/>
        <v>2.4232723913807517</v>
      </c>
      <c r="S122" s="5">
        <v>1.767</v>
      </c>
      <c r="T122" s="27">
        <v>4.98</v>
      </c>
      <c r="U122" s="5">
        <v>2676</v>
      </c>
      <c r="V122" s="4">
        <f t="shared" si="23"/>
        <v>0.500373692077728</v>
      </c>
      <c r="W122" s="5">
        <v>182</v>
      </c>
      <c r="X122" s="4">
        <f t="shared" si="24"/>
        <v>7.357142857142857</v>
      </c>
      <c r="Y122" s="36">
        <v>1414</v>
      </c>
      <c r="Z122" s="4">
        <f t="shared" si="25"/>
        <v>1.3302687411598302</v>
      </c>
      <c r="AA122" s="27">
        <v>284</v>
      </c>
      <c r="AB122" s="5">
        <v>1974</v>
      </c>
      <c r="AC122" s="5">
        <v>1925</v>
      </c>
      <c r="AD122" s="5">
        <v>291</v>
      </c>
      <c r="AE122" s="5">
        <v>231</v>
      </c>
      <c r="AF122" s="5">
        <v>320</v>
      </c>
      <c r="AG122" s="5">
        <v>197</v>
      </c>
      <c r="AH122" s="5" t="s">
        <v>66</v>
      </c>
    </row>
    <row r="123" spans="1:34" ht="12.75">
      <c r="A123" s="1" t="s">
        <v>333</v>
      </c>
      <c r="C123" s="1" t="s">
        <v>56</v>
      </c>
      <c r="E123" s="38" t="s">
        <v>0</v>
      </c>
      <c r="F123" s="30">
        <v>240</v>
      </c>
      <c r="I123" s="4">
        <v>330</v>
      </c>
      <c r="J123" s="22">
        <f t="shared" si="13"/>
        <v>330</v>
      </c>
      <c r="L123" s="4">
        <v>50</v>
      </c>
      <c r="M123" s="5">
        <v>420</v>
      </c>
      <c r="N123" s="4">
        <v>0.5714285714285714</v>
      </c>
      <c r="O123" s="5">
        <v>423</v>
      </c>
      <c r="P123" s="4">
        <f t="shared" si="26"/>
        <v>0.7801418439716312</v>
      </c>
      <c r="Q123" s="5">
        <v>2773</v>
      </c>
      <c r="R123" s="23">
        <f t="shared" si="27"/>
        <v>2.060687239194271</v>
      </c>
      <c r="S123" s="5">
        <v>0.852</v>
      </c>
      <c r="T123" s="27">
        <v>1.97</v>
      </c>
      <c r="U123" s="5">
        <v>121</v>
      </c>
      <c r="V123" s="4">
        <f t="shared" si="23"/>
        <v>1.9834710743801653</v>
      </c>
      <c r="W123" s="5">
        <v>23</v>
      </c>
      <c r="X123" s="4">
        <f t="shared" si="24"/>
        <v>10.434782608695652</v>
      </c>
      <c r="Y123" s="27">
        <v>142</v>
      </c>
      <c r="Z123" s="4">
        <f t="shared" si="25"/>
        <v>2.323943661971831</v>
      </c>
      <c r="AA123" s="27">
        <v>72</v>
      </c>
      <c r="AB123" s="5">
        <v>1991</v>
      </c>
      <c r="AD123" s="5">
        <v>54</v>
      </c>
      <c r="AE123" s="5">
        <v>48</v>
      </c>
      <c r="AF123" s="5">
        <v>69</v>
      </c>
      <c r="AG123" s="5">
        <v>48</v>
      </c>
      <c r="AH123" s="5" t="s">
        <v>66</v>
      </c>
    </row>
    <row r="124" spans="1:34" ht="12.75">
      <c r="A124" s="1" t="s">
        <v>334</v>
      </c>
      <c r="C124" s="1" t="s">
        <v>230</v>
      </c>
      <c r="E124" s="38" t="s">
        <v>0</v>
      </c>
      <c r="F124" s="30">
        <v>760</v>
      </c>
      <c r="H124" s="4">
        <v>1115</v>
      </c>
      <c r="J124" s="22">
        <f t="shared" si="13"/>
        <v>1115</v>
      </c>
      <c r="K124" s="4">
        <v>255</v>
      </c>
      <c r="L124" s="4">
        <v>325</v>
      </c>
      <c r="M124" s="5">
        <v>516</v>
      </c>
      <c r="N124" s="4">
        <v>1.4728682170542635</v>
      </c>
      <c r="O124" s="5">
        <v>617</v>
      </c>
      <c r="P124" s="4">
        <f t="shared" si="26"/>
        <v>1.807131280388979</v>
      </c>
      <c r="Q124" s="5">
        <v>4032</v>
      </c>
      <c r="R124" s="23">
        <f t="shared" si="27"/>
        <v>3.6529469669004553</v>
      </c>
      <c r="S124" s="5">
        <v>0.418</v>
      </c>
      <c r="T124" s="27">
        <v>1.05</v>
      </c>
      <c r="U124" s="5">
        <v>317</v>
      </c>
      <c r="V124" s="4">
        <f t="shared" si="23"/>
        <v>2.3974763406940065</v>
      </c>
      <c r="W124" s="5">
        <v>28</v>
      </c>
      <c r="X124" s="4">
        <f t="shared" si="24"/>
        <v>27.142857142857142</v>
      </c>
      <c r="Y124" s="27">
        <v>171</v>
      </c>
      <c r="Z124" s="4">
        <f t="shared" si="25"/>
        <v>6.52046783625731</v>
      </c>
      <c r="AA124" s="27">
        <v>163</v>
      </c>
      <c r="AB124" s="5">
        <v>1982</v>
      </c>
      <c r="AD124" s="5">
        <v>187</v>
      </c>
      <c r="AE124" s="5">
        <v>137</v>
      </c>
      <c r="AF124" s="5">
        <v>193</v>
      </c>
      <c r="AG124" s="5">
        <v>102</v>
      </c>
      <c r="AH124" s="5" t="s">
        <v>60</v>
      </c>
    </row>
    <row r="125" spans="1:34" ht="12.75">
      <c r="A125" s="1" t="s">
        <v>335</v>
      </c>
      <c r="C125" s="1" t="s">
        <v>230</v>
      </c>
      <c r="E125" s="38" t="s">
        <v>0</v>
      </c>
      <c r="F125" s="30">
        <v>1140</v>
      </c>
      <c r="H125" s="4">
        <v>1555</v>
      </c>
      <c r="J125" s="22">
        <f t="shared" si="13"/>
        <v>1555</v>
      </c>
      <c r="K125" s="4">
        <v>1140</v>
      </c>
      <c r="M125" s="5">
        <v>990</v>
      </c>
      <c r="N125" s="4">
        <v>1.1515151515151516</v>
      </c>
      <c r="O125" s="5">
        <v>1237</v>
      </c>
      <c r="P125" s="4">
        <f t="shared" si="26"/>
        <v>1.2570735650767988</v>
      </c>
      <c r="Q125" s="5">
        <v>2460</v>
      </c>
      <c r="R125" s="23">
        <f t="shared" si="27"/>
        <v>4.680955900468096</v>
      </c>
      <c r="S125" s="5">
        <v>0.38</v>
      </c>
      <c r="T125" s="27">
        <v>0.65</v>
      </c>
      <c r="U125" s="5">
        <v>302</v>
      </c>
      <c r="V125" s="4">
        <f t="shared" si="23"/>
        <v>3.774834437086093</v>
      </c>
      <c r="W125" s="5">
        <v>35</v>
      </c>
      <c r="X125" s="4">
        <f t="shared" si="24"/>
        <v>32.57142857142857</v>
      </c>
      <c r="Y125" s="27">
        <v>161</v>
      </c>
      <c r="Z125" s="4">
        <f t="shared" si="25"/>
        <v>9.658385093167702</v>
      </c>
      <c r="AA125" s="27">
        <v>246</v>
      </c>
      <c r="AB125" s="5">
        <v>1981</v>
      </c>
      <c r="AC125" s="5">
        <v>1600</v>
      </c>
      <c r="AD125" s="5">
        <v>193</v>
      </c>
      <c r="AE125" s="5">
        <v>152</v>
      </c>
      <c r="AF125" s="5">
        <v>218</v>
      </c>
      <c r="AG125" s="5">
        <v>133</v>
      </c>
      <c r="AH125" s="5" t="s">
        <v>66</v>
      </c>
    </row>
    <row r="126" spans="1:34" ht="12.75">
      <c r="A126" s="1" t="s">
        <v>336</v>
      </c>
      <c r="C126" s="1" t="s">
        <v>56</v>
      </c>
      <c r="E126" s="38" t="s">
        <v>0</v>
      </c>
      <c r="F126" s="30">
        <v>810</v>
      </c>
      <c r="I126" s="4">
        <v>1055</v>
      </c>
      <c r="J126" s="22">
        <f t="shared" si="13"/>
        <v>1055</v>
      </c>
      <c r="K126" s="4">
        <v>85</v>
      </c>
      <c r="L126" s="4">
        <v>85</v>
      </c>
      <c r="M126" s="5">
        <v>828</v>
      </c>
      <c r="N126" s="4">
        <v>0.9782608695652174</v>
      </c>
      <c r="O126" s="5">
        <v>1125</v>
      </c>
      <c r="P126" s="4">
        <f t="shared" si="26"/>
        <v>0.9377777777777778</v>
      </c>
      <c r="Q126" s="5">
        <v>2924</v>
      </c>
      <c r="R126" s="23">
        <f t="shared" si="27"/>
        <v>3.3456254089097723</v>
      </c>
      <c r="S126" s="5">
        <v>2.133</v>
      </c>
      <c r="T126" s="27">
        <v>3.73</v>
      </c>
      <c r="U126" s="5">
        <v>957</v>
      </c>
      <c r="V126" s="4">
        <f t="shared" si="23"/>
        <v>0.8463949843260188</v>
      </c>
      <c r="W126" s="5">
        <v>160</v>
      </c>
      <c r="X126" s="4">
        <f t="shared" si="24"/>
        <v>5.0625</v>
      </c>
      <c r="Y126" s="27">
        <v>937</v>
      </c>
      <c r="Z126" s="4">
        <f t="shared" si="25"/>
        <v>1.1259338313767342</v>
      </c>
      <c r="AA126" s="27">
        <v>251</v>
      </c>
      <c r="AB126" s="5">
        <v>1982</v>
      </c>
      <c r="AC126" s="5">
        <v>600</v>
      </c>
      <c r="AD126" s="5">
        <v>168</v>
      </c>
      <c r="AE126" s="5">
        <v>144</v>
      </c>
      <c r="AF126" s="5">
        <v>202</v>
      </c>
      <c r="AG126" s="5">
        <v>130</v>
      </c>
      <c r="AH126" s="5" t="s">
        <v>201</v>
      </c>
    </row>
    <row r="127" spans="1:34" ht="12.75">
      <c r="A127" s="1" t="s">
        <v>337</v>
      </c>
      <c r="C127" s="1" t="s">
        <v>56</v>
      </c>
      <c r="E127" s="38" t="s">
        <v>0</v>
      </c>
      <c r="F127" s="30">
        <v>235</v>
      </c>
      <c r="I127" s="4">
        <v>299</v>
      </c>
      <c r="J127" s="22">
        <f t="shared" si="13"/>
        <v>299</v>
      </c>
      <c r="K127" s="4">
        <v>235</v>
      </c>
      <c r="L127" s="4">
        <v>50</v>
      </c>
      <c r="M127" s="5">
        <v>330</v>
      </c>
      <c r="N127" s="4">
        <v>0.7121212121212122</v>
      </c>
      <c r="O127" s="5">
        <v>356</v>
      </c>
      <c r="P127" s="4">
        <f t="shared" si="26"/>
        <v>0.8398876404494382</v>
      </c>
      <c r="Q127" s="5">
        <v>2623</v>
      </c>
      <c r="R127" s="23">
        <f t="shared" si="27"/>
        <v>2.7149112166268097</v>
      </c>
      <c r="S127" s="5">
        <v>0.417</v>
      </c>
      <c r="T127" s="27">
        <v>0.92</v>
      </c>
      <c r="U127" s="5">
        <v>78</v>
      </c>
      <c r="V127" s="4">
        <f t="shared" si="23"/>
        <v>3.0128205128205128</v>
      </c>
      <c r="W127" s="5">
        <v>15</v>
      </c>
      <c r="X127" s="4">
        <f t="shared" si="24"/>
        <v>15.666666666666666</v>
      </c>
      <c r="Y127" s="27">
        <v>78</v>
      </c>
      <c r="Z127" s="4">
        <f t="shared" si="25"/>
        <v>3.8333333333333335</v>
      </c>
      <c r="AA127" s="27">
        <v>85</v>
      </c>
      <c r="AB127" s="5">
        <v>1982</v>
      </c>
      <c r="AD127" s="5">
        <v>33</v>
      </c>
      <c r="AE127" s="5">
        <v>27</v>
      </c>
      <c r="AF127" s="5">
        <v>35</v>
      </c>
      <c r="AG127" s="5">
        <v>24</v>
      </c>
      <c r="AH127" s="5" t="s">
        <v>60</v>
      </c>
    </row>
    <row r="128" spans="1:35" ht="12.75">
      <c r="A128" s="1" t="s">
        <v>341</v>
      </c>
      <c r="C128" s="1" t="s">
        <v>44</v>
      </c>
      <c r="D128" s="27" t="s">
        <v>44</v>
      </c>
      <c r="E128" s="38" t="s">
        <v>0</v>
      </c>
      <c r="F128" s="30">
        <v>160</v>
      </c>
      <c r="G128" s="4">
        <v>192</v>
      </c>
      <c r="I128" s="4">
        <v>221</v>
      </c>
      <c r="J128" s="22">
        <f t="shared" si="13"/>
        <v>221</v>
      </c>
      <c r="K128" s="4">
        <v>57</v>
      </c>
      <c r="L128" s="4">
        <v>64</v>
      </c>
      <c r="M128" s="5">
        <v>476</v>
      </c>
      <c r="N128" s="4">
        <v>0.33613445378151263</v>
      </c>
      <c r="O128" s="5">
        <v>511</v>
      </c>
      <c r="P128" s="4">
        <f t="shared" si="26"/>
        <v>0.4324853228962818</v>
      </c>
      <c r="Q128" s="5">
        <v>2684</v>
      </c>
      <c r="R128" s="23">
        <f t="shared" si="27"/>
        <v>1.2523638367418501</v>
      </c>
      <c r="S128" s="5">
        <v>0.589</v>
      </c>
      <c r="T128" s="27">
        <v>2.41</v>
      </c>
      <c r="U128" s="5">
        <v>497</v>
      </c>
      <c r="V128" s="4">
        <f t="shared" si="23"/>
        <v>0.32193158953722334</v>
      </c>
      <c r="W128" s="5">
        <v>33</v>
      </c>
      <c r="X128" s="4">
        <f t="shared" si="24"/>
        <v>4.848484848484849</v>
      </c>
      <c r="Y128" s="27">
        <v>265</v>
      </c>
      <c r="Z128" s="4">
        <f t="shared" si="25"/>
        <v>0.8339622641509434</v>
      </c>
      <c r="AA128" s="27">
        <v>110</v>
      </c>
      <c r="AB128" s="5">
        <v>1953</v>
      </c>
      <c r="AC128" s="5">
        <v>1900</v>
      </c>
      <c r="AD128" s="5">
        <v>406</v>
      </c>
      <c r="AE128" s="5">
        <v>283</v>
      </c>
      <c r="AF128" s="5">
        <v>392</v>
      </c>
      <c r="AG128" s="5">
        <v>237</v>
      </c>
      <c r="AH128" s="5" t="s">
        <v>180</v>
      </c>
      <c r="AI128" s="1" t="s">
        <v>46</v>
      </c>
    </row>
    <row r="129" spans="1:34" ht="12.75">
      <c r="A129" s="28" t="s">
        <v>342</v>
      </c>
      <c r="B129" s="28"/>
      <c r="C129" s="29" t="s">
        <v>80</v>
      </c>
      <c r="E129" s="38" t="s">
        <v>0</v>
      </c>
      <c r="F129" s="30"/>
      <c r="I129" s="4">
        <v>267</v>
      </c>
      <c r="J129" s="22">
        <f t="shared" si="13"/>
        <v>267</v>
      </c>
      <c r="L129" s="4">
        <v>66</v>
      </c>
      <c r="O129" s="5">
        <v>335</v>
      </c>
      <c r="P129" s="4">
        <f t="shared" si="26"/>
        <v>0.7970149253731343</v>
      </c>
      <c r="R129" s="23"/>
      <c r="T129" s="32"/>
      <c r="V129" s="4"/>
      <c r="X129" s="4"/>
      <c r="Y129" s="27">
        <v>2</v>
      </c>
      <c r="Z129" s="4">
        <f t="shared" si="25"/>
        <v>133.5</v>
      </c>
      <c r="AA129" s="32"/>
      <c r="AB129" s="5">
        <v>2001</v>
      </c>
      <c r="AD129" s="38"/>
      <c r="AE129" s="38"/>
      <c r="AF129" s="5">
        <v>2</v>
      </c>
      <c r="AG129" s="5">
        <v>1</v>
      </c>
      <c r="AH129" s="5" t="s">
        <v>75</v>
      </c>
    </row>
    <row r="130" spans="1:34" ht="12.75">
      <c r="A130" s="1" t="s">
        <v>343</v>
      </c>
      <c r="C130" s="1" t="s">
        <v>344</v>
      </c>
      <c r="E130" s="38" t="s">
        <v>0</v>
      </c>
      <c r="F130" s="30">
        <v>496</v>
      </c>
      <c r="I130" s="4">
        <v>609</v>
      </c>
      <c r="J130" s="22">
        <f t="shared" si="13"/>
        <v>609</v>
      </c>
      <c r="K130" s="4">
        <v>114</v>
      </c>
      <c r="L130" s="4">
        <v>76</v>
      </c>
      <c r="M130" s="5">
        <v>321</v>
      </c>
      <c r="N130" s="4">
        <v>1.5451713395638629</v>
      </c>
      <c r="O130" s="5">
        <v>291</v>
      </c>
      <c r="P130" s="4">
        <f t="shared" si="26"/>
        <v>2.0927835051546393</v>
      </c>
      <c r="R130" s="23"/>
      <c r="S130" s="5" t="s">
        <v>6</v>
      </c>
      <c r="T130" s="27">
        <v>1</v>
      </c>
      <c r="U130" s="5">
        <v>23</v>
      </c>
      <c r="V130" s="4">
        <f aca="true" t="shared" si="28" ref="V130:V151">+F130/U130</f>
        <v>21.565217391304348</v>
      </c>
      <c r="W130" s="5">
        <v>23</v>
      </c>
      <c r="X130" s="4">
        <f aca="true" t="shared" si="29" ref="X130:X151">+F130/W130</f>
        <v>21.565217391304348</v>
      </c>
      <c r="Y130" s="27">
        <v>105</v>
      </c>
      <c r="Z130" s="4">
        <f t="shared" si="25"/>
        <v>5.8</v>
      </c>
      <c r="AA130" s="27">
        <v>105</v>
      </c>
      <c r="AB130" s="5">
        <v>1986</v>
      </c>
      <c r="AD130" s="5">
        <v>15</v>
      </c>
      <c r="AE130" s="5">
        <v>10</v>
      </c>
      <c r="AF130" s="5">
        <v>23</v>
      </c>
      <c r="AG130" s="5">
        <v>13</v>
      </c>
      <c r="AH130" s="5" t="s">
        <v>60</v>
      </c>
    </row>
    <row r="131" spans="1:34" ht="12.75">
      <c r="A131" s="1" t="s">
        <v>345</v>
      </c>
      <c r="C131" s="1" t="s">
        <v>216</v>
      </c>
      <c r="E131" s="38" t="s">
        <v>0</v>
      </c>
      <c r="F131" s="30">
        <v>211</v>
      </c>
      <c r="H131" s="4">
        <v>288</v>
      </c>
      <c r="J131" s="22">
        <f t="shared" si="13"/>
        <v>288</v>
      </c>
      <c r="K131" s="4">
        <v>155</v>
      </c>
      <c r="L131" s="4">
        <v>209</v>
      </c>
      <c r="M131" s="5">
        <v>792</v>
      </c>
      <c r="N131" s="4">
        <v>0.26641414141414144</v>
      </c>
      <c r="O131" s="5">
        <v>730</v>
      </c>
      <c r="P131" s="4">
        <f t="shared" si="26"/>
        <v>0.39452054794520547</v>
      </c>
      <c r="Q131" s="5">
        <v>3402</v>
      </c>
      <c r="R131" s="23">
        <f>(F131/M131)/(Q131/10000)</f>
        <v>0.7831103510115857</v>
      </c>
      <c r="S131" s="5">
        <v>1.03</v>
      </c>
      <c r="T131" s="27">
        <v>1.34</v>
      </c>
      <c r="U131" s="5">
        <v>313</v>
      </c>
      <c r="V131" s="4">
        <f t="shared" si="28"/>
        <v>0.6741214057507987</v>
      </c>
      <c r="W131" s="5">
        <v>68</v>
      </c>
      <c r="X131" s="4">
        <f t="shared" si="29"/>
        <v>3.1029411764705883</v>
      </c>
      <c r="Y131" s="27">
        <v>223</v>
      </c>
      <c r="Z131" s="4">
        <f t="shared" si="25"/>
        <v>1.2914798206278026</v>
      </c>
      <c r="AA131" s="27">
        <v>167</v>
      </c>
      <c r="AB131" s="5">
        <v>1844</v>
      </c>
      <c r="AC131" s="5">
        <v>920</v>
      </c>
      <c r="AD131" s="5">
        <v>44</v>
      </c>
      <c r="AE131" s="5">
        <v>33</v>
      </c>
      <c r="AF131" s="5">
        <v>53</v>
      </c>
      <c r="AG131" s="5">
        <v>38</v>
      </c>
      <c r="AH131" s="5" t="s">
        <v>75</v>
      </c>
    </row>
    <row r="132" spans="1:34" ht="12.75">
      <c r="A132" s="1" t="s">
        <v>346</v>
      </c>
      <c r="C132" s="1" t="s">
        <v>56</v>
      </c>
      <c r="E132" s="38" t="s">
        <v>0</v>
      </c>
      <c r="F132" s="30">
        <v>923</v>
      </c>
      <c r="I132" s="4">
        <v>1201</v>
      </c>
      <c r="J132" s="22">
        <f t="shared" si="13"/>
        <v>1201</v>
      </c>
      <c r="K132" s="4">
        <v>125</v>
      </c>
      <c r="L132" s="4">
        <v>125</v>
      </c>
      <c r="M132" s="5">
        <v>1299</v>
      </c>
      <c r="N132" s="4">
        <v>0.7105465742879138</v>
      </c>
      <c r="O132" s="5">
        <v>1432</v>
      </c>
      <c r="P132" s="4">
        <f t="shared" si="26"/>
        <v>0.8386871508379888</v>
      </c>
      <c r="Q132" s="5">
        <v>2898</v>
      </c>
      <c r="R132" s="23">
        <f>(F132/M132)/(Q132/10000)</f>
        <v>2.4518515330845885</v>
      </c>
      <c r="S132" s="5">
        <v>1.186</v>
      </c>
      <c r="T132" s="27">
        <v>3.14</v>
      </c>
      <c r="U132" s="5">
        <v>838</v>
      </c>
      <c r="V132" s="4">
        <f t="shared" si="28"/>
        <v>1.1014319809069213</v>
      </c>
      <c r="W132" s="5">
        <v>102</v>
      </c>
      <c r="X132" s="4">
        <f t="shared" si="29"/>
        <v>9.049019607843137</v>
      </c>
      <c r="Y132" s="27">
        <v>868</v>
      </c>
      <c r="Z132" s="4">
        <f t="shared" si="25"/>
        <v>1.3836405529953917</v>
      </c>
      <c r="AA132" s="27">
        <v>276</v>
      </c>
      <c r="AB132" s="5">
        <v>1971</v>
      </c>
      <c r="AD132" s="5">
        <v>280</v>
      </c>
      <c r="AE132" s="5">
        <v>211</v>
      </c>
      <c r="AF132" s="5">
        <v>299</v>
      </c>
      <c r="AG132" s="5">
        <v>174</v>
      </c>
      <c r="AH132" s="5" t="s">
        <v>244</v>
      </c>
    </row>
    <row r="133" spans="1:34" ht="12.75">
      <c r="A133" s="1" t="s">
        <v>347</v>
      </c>
      <c r="C133" s="1" t="s">
        <v>56</v>
      </c>
      <c r="E133" s="38" t="s">
        <v>0</v>
      </c>
      <c r="F133" s="30">
        <v>743</v>
      </c>
      <c r="I133" s="4">
        <v>997</v>
      </c>
      <c r="J133" s="22">
        <f aca="true" t="shared" si="30" ref="J133:J196">MAX(G133:I133)</f>
        <v>997</v>
      </c>
      <c r="K133" s="4">
        <v>95</v>
      </c>
      <c r="L133" s="4">
        <v>95</v>
      </c>
      <c r="M133" s="5">
        <v>940</v>
      </c>
      <c r="N133" s="4">
        <v>0.7904255319148936</v>
      </c>
      <c r="O133" s="5">
        <v>1106</v>
      </c>
      <c r="P133" s="4">
        <f t="shared" si="26"/>
        <v>0.9014466546112115</v>
      </c>
      <c r="Q133" s="5">
        <v>2660</v>
      </c>
      <c r="R133" s="23">
        <f>(F133/M133)/(Q133/10000)</f>
        <v>2.9715245560710284</v>
      </c>
      <c r="S133" s="5">
        <v>0.835</v>
      </c>
      <c r="T133" s="27">
        <v>1.47</v>
      </c>
      <c r="U133" s="5">
        <v>427</v>
      </c>
      <c r="V133" s="4">
        <f t="shared" si="28"/>
        <v>1.740046838407494</v>
      </c>
      <c r="W133" s="5">
        <v>86</v>
      </c>
      <c r="X133" s="4">
        <f t="shared" si="29"/>
        <v>8.63953488372093</v>
      </c>
      <c r="Y133" s="27">
        <v>331</v>
      </c>
      <c r="Z133" s="4">
        <f t="shared" si="25"/>
        <v>3.012084592145015</v>
      </c>
      <c r="AA133" s="27">
        <v>225</v>
      </c>
      <c r="AB133" s="5">
        <v>1981</v>
      </c>
      <c r="AD133" s="5">
        <v>150</v>
      </c>
      <c r="AE133" s="5">
        <v>120</v>
      </c>
      <c r="AF133" s="5">
        <v>166</v>
      </c>
      <c r="AG133" s="5">
        <v>102</v>
      </c>
      <c r="AH133" s="5" t="s">
        <v>244</v>
      </c>
    </row>
    <row r="134" spans="1:34" ht="12.75">
      <c r="A134" s="1" t="s">
        <v>348</v>
      </c>
      <c r="C134" s="1" t="s">
        <v>65</v>
      </c>
      <c r="E134" s="38" t="s">
        <v>0</v>
      </c>
      <c r="F134" s="30">
        <v>396</v>
      </c>
      <c r="I134" s="4">
        <v>579</v>
      </c>
      <c r="J134" s="22">
        <f t="shared" si="30"/>
        <v>579</v>
      </c>
      <c r="K134" s="4">
        <v>240</v>
      </c>
      <c r="L134" s="4">
        <v>89</v>
      </c>
      <c r="M134" s="5">
        <v>440</v>
      </c>
      <c r="N134" s="4">
        <v>0.9</v>
      </c>
      <c r="O134" s="5">
        <v>437</v>
      </c>
      <c r="P134" s="4">
        <f t="shared" si="26"/>
        <v>1.3249427917620138</v>
      </c>
      <c r="R134" s="23"/>
      <c r="U134" s="5">
        <v>11</v>
      </c>
      <c r="V134" s="4">
        <f t="shared" si="28"/>
        <v>36</v>
      </c>
      <c r="W134" s="5">
        <v>4</v>
      </c>
      <c r="X134" s="4">
        <f t="shared" si="29"/>
        <v>99</v>
      </c>
      <c r="Y134" s="5">
        <v>69</v>
      </c>
      <c r="Z134" s="4">
        <f t="shared" si="25"/>
        <v>8.391304347826088</v>
      </c>
      <c r="AB134" s="5">
        <v>1992</v>
      </c>
      <c r="AD134" s="5">
        <v>11</v>
      </c>
      <c r="AE134" s="5">
        <v>11</v>
      </c>
      <c r="AF134" s="5">
        <v>15</v>
      </c>
      <c r="AG134" s="5">
        <v>14</v>
      </c>
      <c r="AH134" s="5" t="s">
        <v>244</v>
      </c>
    </row>
    <row r="135" spans="1:34" ht="12.75">
      <c r="A135" s="1" t="s">
        <v>355</v>
      </c>
      <c r="C135" s="1" t="s">
        <v>56</v>
      </c>
      <c r="E135" s="38" t="s">
        <v>0</v>
      </c>
      <c r="F135" s="30">
        <v>85</v>
      </c>
      <c r="I135" s="4">
        <v>250</v>
      </c>
      <c r="J135" s="22">
        <f t="shared" si="30"/>
        <v>250</v>
      </c>
      <c r="K135" s="4">
        <v>40</v>
      </c>
      <c r="L135" s="4">
        <v>50</v>
      </c>
      <c r="M135" s="5">
        <v>856</v>
      </c>
      <c r="N135" s="4">
        <v>0.09929906542056074</v>
      </c>
      <c r="O135" s="5">
        <v>586</v>
      </c>
      <c r="P135" s="4">
        <f t="shared" si="26"/>
        <v>0.42662116040955633</v>
      </c>
      <c r="Q135" s="5">
        <v>2562</v>
      </c>
      <c r="R135" s="23">
        <f>(F135/M135)/(Q135/10000)</f>
        <v>0.3875841741630006</v>
      </c>
      <c r="S135" s="5">
        <v>0.209</v>
      </c>
      <c r="T135" s="27">
        <v>0.45</v>
      </c>
      <c r="U135" s="5">
        <v>137</v>
      </c>
      <c r="V135" s="4">
        <f t="shared" si="28"/>
        <v>0.6204379562043796</v>
      </c>
      <c r="W135" s="5">
        <v>18</v>
      </c>
      <c r="X135" s="4">
        <f t="shared" si="29"/>
        <v>4.722222222222222</v>
      </c>
      <c r="Y135" s="27">
        <v>76</v>
      </c>
      <c r="Z135" s="4">
        <f t="shared" si="25"/>
        <v>3.289473684210526</v>
      </c>
      <c r="AA135" s="27">
        <v>168</v>
      </c>
      <c r="AB135" s="5">
        <v>1979</v>
      </c>
      <c r="AC135" s="5">
        <v>900</v>
      </c>
      <c r="AD135" s="5">
        <v>218</v>
      </c>
      <c r="AE135" s="5">
        <v>183</v>
      </c>
      <c r="AF135" s="5">
        <v>236</v>
      </c>
      <c r="AG135" s="5">
        <v>173</v>
      </c>
      <c r="AH135" s="5" t="s">
        <v>235</v>
      </c>
    </row>
    <row r="136" spans="1:35" ht="12.75">
      <c r="A136" s="1" t="s">
        <v>356</v>
      </c>
      <c r="C136" s="1" t="s">
        <v>44</v>
      </c>
      <c r="D136" s="27" t="s">
        <v>606</v>
      </c>
      <c r="E136" s="38" t="s">
        <v>0</v>
      </c>
      <c r="F136" s="30">
        <v>686</v>
      </c>
      <c r="G136" s="4">
        <v>1406</v>
      </c>
      <c r="I136" s="4">
        <v>1629</v>
      </c>
      <c r="J136" s="22">
        <f t="shared" si="30"/>
        <v>1629</v>
      </c>
      <c r="K136" s="4">
        <v>99</v>
      </c>
      <c r="L136" s="4">
        <v>164</v>
      </c>
      <c r="M136" s="5">
        <v>850</v>
      </c>
      <c r="N136" s="4">
        <v>0.8070588235294117</v>
      </c>
      <c r="O136" s="5">
        <v>2217</v>
      </c>
      <c r="P136" s="4">
        <f t="shared" si="26"/>
        <v>0.7347767253044655</v>
      </c>
      <c r="Q136" s="5">
        <v>3456</v>
      </c>
      <c r="R136" s="23">
        <f>(F136/M136)/(Q136/10000)</f>
        <v>2.3352396514161216</v>
      </c>
      <c r="S136" s="5">
        <v>0.729</v>
      </c>
      <c r="T136" s="27">
        <v>1.5</v>
      </c>
      <c r="U136" s="5">
        <v>654</v>
      </c>
      <c r="V136" s="4">
        <f t="shared" si="28"/>
        <v>1.0489296636085628</v>
      </c>
      <c r="W136" s="5">
        <v>164</v>
      </c>
      <c r="X136" s="4">
        <f t="shared" si="29"/>
        <v>4.182926829268292</v>
      </c>
      <c r="Y136" s="27">
        <v>339</v>
      </c>
      <c r="Z136" s="4">
        <f t="shared" si="25"/>
        <v>4.8053097345132745</v>
      </c>
      <c r="AA136" s="27">
        <v>226</v>
      </c>
      <c r="AB136" s="5">
        <v>1964</v>
      </c>
      <c r="AD136" s="5">
        <v>301</v>
      </c>
      <c r="AE136" s="5">
        <v>222</v>
      </c>
      <c r="AF136" s="5">
        <v>314</v>
      </c>
      <c r="AG136" s="5">
        <v>198</v>
      </c>
      <c r="AH136" s="5" t="s">
        <v>119</v>
      </c>
      <c r="AI136" s="1" t="s">
        <v>46</v>
      </c>
    </row>
    <row r="137" spans="1:34" ht="12.75">
      <c r="A137" s="1" t="s">
        <v>357</v>
      </c>
      <c r="C137" s="1" t="s">
        <v>56</v>
      </c>
      <c r="E137" s="38" t="s">
        <v>0</v>
      </c>
      <c r="F137" s="30">
        <v>1147</v>
      </c>
      <c r="I137" s="4">
        <v>1493</v>
      </c>
      <c r="J137" s="22">
        <f t="shared" si="30"/>
        <v>1493</v>
      </c>
      <c r="K137" s="4">
        <v>115</v>
      </c>
      <c r="L137" s="4">
        <v>115</v>
      </c>
      <c r="M137" s="5">
        <v>1340</v>
      </c>
      <c r="N137" s="4">
        <v>0.8559701492537314</v>
      </c>
      <c r="O137" s="5">
        <v>962</v>
      </c>
      <c r="P137" s="4">
        <f t="shared" si="26"/>
        <v>1.551975051975052</v>
      </c>
      <c r="Q137" s="5">
        <v>2940</v>
      </c>
      <c r="R137" s="23">
        <f>(F137/M137)/(Q137/10000)</f>
        <v>2.911463092699767</v>
      </c>
      <c r="S137" s="5">
        <v>0.289</v>
      </c>
      <c r="T137" s="27">
        <v>0.81</v>
      </c>
      <c r="U137" s="5">
        <v>418</v>
      </c>
      <c r="V137" s="4">
        <f t="shared" si="28"/>
        <v>2.7440191387559807</v>
      </c>
      <c r="W137" s="5">
        <v>28</v>
      </c>
      <c r="X137" s="4">
        <f t="shared" si="29"/>
        <v>40.964285714285715</v>
      </c>
      <c r="Y137" s="27">
        <v>201</v>
      </c>
      <c r="Z137" s="4">
        <f t="shared" si="25"/>
        <v>7.4278606965174125</v>
      </c>
      <c r="AA137" s="27">
        <v>249</v>
      </c>
      <c r="AB137" s="5">
        <v>1974</v>
      </c>
      <c r="AC137" s="5" t="s">
        <v>139</v>
      </c>
      <c r="AD137" s="5">
        <v>112</v>
      </c>
      <c r="AE137" s="5">
        <v>79</v>
      </c>
      <c r="AF137" s="5">
        <v>118</v>
      </c>
      <c r="AG137" s="5">
        <v>66</v>
      </c>
      <c r="AH137" s="5" t="s">
        <v>170</v>
      </c>
    </row>
    <row r="138" spans="1:34" ht="12.75">
      <c r="A138" s="1" t="s">
        <v>358</v>
      </c>
      <c r="C138" s="1" t="s">
        <v>359</v>
      </c>
      <c r="E138" s="38" t="s">
        <v>0</v>
      </c>
      <c r="F138" s="21">
        <v>230</v>
      </c>
      <c r="G138" s="4">
        <v>300</v>
      </c>
      <c r="H138" s="4">
        <v>315</v>
      </c>
      <c r="I138" s="4">
        <v>350</v>
      </c>
      <c r="J138" s="22">
        <f t="shared" si="30"/>
        <v>350</v>
      </c>
      <c r="K138" s="4">
        <v>40</v>
      </c>
      <c r="L138" s="4">
        <v>50</v>
      </c>
      <c r="M138" s="5">
        <v>285</v>
      </c>
      <c r="N138" s="4">
        <v>0.8070175438596491</v>
      </c>
      <c r="O138" s="5">
        <v>286</v>
      </c>
      <c r="P138" s="4">
        <f t="shared" si="26"/>
        <v>1.2237762237762237</v>
      </c>
      <c r="S138" s="5">
        <v>0.4</v>
      </c>
      <c r="T138" s="27">
        <v>0.48</v>
      </c>
      <c r="U138" s="5">
        <v>44</v>
      </c>
      <c r="V138" s="4">
        <f t="shared" si="28"/>
        <v>5.2272727272727275</v>
      </c>
      <c r="W138" s="5">
        <v>12</v>
      </c>
      <c r="X138" s="4">
        <f t="shared" si="29"/>
        <v>19.166666666666668</v>
      </c>
      <c r="Y138" s="27">
        <v>33</v>
      </c>
      <c r="Z138" s="4">
        <f t="shared" si="25"/>
        <v>10.606060606060606</v>
      </c>
      <c r="AA138" s="27">
        <v>69</v>
      </c>
      <c r="AB138" s="5">
        <v>1988</v>
      </c>
      <c r="AD138" s="5">
        <v>50</v>
      </c>
      <c r="AE138" s="5">
        <v>46</v>
      </c>
      <c r="AF138" s="5">
        <v>62</v>
      </c>
      <c r="AG138" s="5">
        <v>53</v>
      </c>
      <c r="AH138" s="5" t="s">
        <v>60</v>
      </c>
    </row>
    <row r="139" spans="1:34" ht="12.75">
      <c r="A139" s="1" t="s">
        <v>360</v>
      </c>
      <c r="C139" s="1" t="s">
        <v>56</v>
      </c>
      <c r="E139" s="38" t="s">
        <v>0</v>
      </c>
      <c r="F139" s="30">
        <v>1010</v>
      </c>
      <c r="I139" s="4">
        <v>1634</v>
      </c>
      <c r="J139" s="22">
        <f t="shared" si="30"/>
        <v>1634</v>
      </c>
      <c r="K139" s="4">
        <v>95</v>
      </c>
      <c r="L139" s="4">
        <v>95</v>
      </c>
      <c r="M139" s="5">
        <v>1346</v>
      </c>
      <c r="N139" s="4">
        <v>0.75037147102526</v>
      </c>
      <c r="O139" s="5">
        <v>1822</v>
      </c>
      <c r="P139" s="4">
        <f t="shared" si="26"/>
        <v>0.8968166849615807</v>
      </c>
      <c r="Q139" s="5">
        <v>3174</v>
      </c>
      <c r="R139" s="23">
        <f aca="true" t="shared" si="31" ref="R139:R149">(F139/M139)/(Q139/10000)</f>
        <v>2.3641193163996848</v>
      </c>
      <c r="S139" s="5">
        <v>1.037</v>
      </c>
      <c r="T139" s="27">
        <v>2.64</v>
      </c>
      <c r="U139" s="5">
        <v>1860</v>
      </c>
      <c r="V139" s="4">
        <f t="shared" si="28"/>
        <v>0.543010752688172</v>
      </c>
      <c r="W139" s="5">
        <v>111</v>
      </c>
      <c r="X139" s="4">
        <f t="shared" si="29"/>
        <v>9.0990990990991</v>
      </c>
      <c r="Y139" s="27">
        <v>710</v>
      </c>
      <c r="Z139" s="4">
        <f t="shared" si="25"/>
        <v>2.3014084507042254</v>
      </c>
      <c r="AA139" s="27">
        <v>269</v>
      </c>
      <c r="AB139" s="5">
        <v>1975</v>
      </c>
      <c r="AC139" s="5">
        <v>1500</v>
      </c>
      <c r="AD139" s="5">
        <v>240</v>
      </c>
      <c r="AE139" s="5">
        <v>186</v>
      </c>
      <c r="AF139" s="5">
        <v>265</v>
      </c>
      <c r="AG139" s="5">
        <v>153</v>
      </c>
      <c r="AH139" s="5" t="s">
        <v>235</v>
      </c>
    </row>
    <row r="140" spans="1:34" ht="12.75">
      <c r="A140" s="1" t="s">
        <v>364</v>
      </c>
      <c r="C140" s="1" t="s">
        <v>56</v>
      </c>
      <c r="E140" s="38" t="s">
        <v>0</v>
      </c>
      <c r="F140" s="30">
        <v>473</v>
      </c>
      <c r="I140" s="4">
        <v>665</v>
      </c>
      <c r="J140" s="22">
        <f t="shared" si="30"/>
        <v>665</v>
      </c>
      <c r="K140" s="4">
        <v>91</v>
      </c>
      <c r="L140" s="4">
        <v>91</v>
      </c>
      <c r="M140" s="5">
        <v>907</v>
      </c>
      <c r="N140" s="4">
        <v>0.5214994487320838</v>
      </c>
      <c r="O140" s="5">
        <v>1012</v>
      </c>
      <c r="P140" s="4">
        <f t="shared" si="26"/>
        <v>0.6571146245059288</v>
      </c>
      <c r="Q140" s="5">
        <v>2160</v>
      </c>
      <c r="R140" s="23">
        <f t="shared" si="31"/>
        <v>2.414349299685573</v>
      </c>
      <c r="S140" s="5">
        <v>0.143</v>
      </c>
      <c r="T140" s="27">
        <v>0.26</v>
      </c>
      <c r="U140" s="5">
        <v>164</v>
      </c>
      <c r="V140" s="4">
        <f t="shared" si="28"/>
        <v>2.8841463414634148</v>
      </c>
      <c r="W140" s="5">
        <v>9</v>
      </c>
      <c r="X140" s="4">
        <f t="shared" si="29"/>
        <v>52.55555555555556</v>
      </c>
      <c r="Y140" s="27">
        <v>58</v>
      </c>
      <c r="Z140" s="4">
        <f t="shared" si="25"/>
        <v>11.46551724137931</v>
      </c>
      <c r="AA140" s="27">
        <v>222</v>
      </c>
      <c r="AB140" s="5">
        <v>1979</v>
      </c>
      <c r="AC140" s="5">
        <v>2300</v>
      </c>
      <c r="AD140" s="5">
        <v>100</v>
      </c>
      <c r="AE140" s="5">
        <v>67</v>
      </c>
      <c r="AF140" s="5">
        <v>115</v>
      </c>
      <c r="AG140" s="5">
        <v>63</v>
      </c>
      <c r="AH140" s="5" t="s">
        <v>60</v>
      </c>
    </row>
    <row r="141" spans="1:34" ht="12.75">
      <c r="A141" s="1" t="s">
        <v>366</v>
      </c>
      <c r="C141" s="1" t="s">
        <v>62</v>
      </c>
      <c r="E141" s="38" t="s">
        <v>0</v>
      </c>
      <c r="F141" s="30">
        <v>411</v>
      </c>
      <c r="I141" s="4">
        <v>591</v>
      </c>
      <c r="J141" s="22">
        <f t="shared" si="30"/>
        <v>591</v>
      </c>
      <c r="K141" s="4">
        <v>50</v>
      </c>
      <c r="M141" s="5">
        <v>640</v>
      </c>
      <c r="N141" s="4">
        <v>0.6421875</v>
      </c>
      <c r="O141" s="5">
        <v>849</v>
      </c>
      <c r="P141" s="4">
        <f t="shared" si="26"/>
        <v>0.696113074204947</v>
      </c>
      <c r="Q141" s="5">
        <v>3264</v>
      </c>
      <c r="R141" s="23">
        <f t="shared" si="31"/>
        <v>1.967486213235294</v>
      </c>
      <c r="S141" s="5">
        <v>0.408</v>
      </c>
      <c r="T141" s="27">
        <v>1.04</v>
      </c>
      <c r="U141" s="5">
        <v>69</v>
      </c>
      <c r="V141" s="4">
        <f t="shared" si="28"/>
        <v>5.956521739130435</v>
      </c>
      <c r="W141" s="5">
        <v>20</v>
      </c>
      <c r="X141" s="4">
        <f t="shared" si="29"/>
        <v>20.55</v>
      </c>
      <c r="Y141" s="27">
        <v>157</v>
      </c>
      <c r="Z141" s="4">
        <f t="shared" si="25"/>
        <v>3.7643312101910826</v>
      </c>
      <c r="AA141" s="27">
        <v>151</v>
      </c>
      <c r="AB141" s="5">
        <v>1987</v>
      </c>
      <c r="AD141" s="5">
        <v>30</v>
      </c>
      <c r="AE141" s="5">
        <v>27</v>
      </c>
      <c r="AF141" s="5">
        <v>40</v>
      </c>
      <c r="AG141" s="5">
        <v>27</v>
      </c>
      <c r="AH141" s="5" t="s">
        <v>125</v>
      </c>
    </row>
    <row r="142" spans="1:34" ht="12.75">
      <c r="A142" s="1" t="s">
        <v>367</v>
      </c>
      <c r="C142" s="1" t="s">
        <v>368</v>
      </c>
      <c r="E142" s="38" t="s">
        <v>0</v>
      </c>
      <c r="F142" s="30">
        <v>186</v>
      </c>
      <c r="I142" s="4">
        <v>250</v>
      </c>
      <c r="J142" s="22">
        <f t="shared" si="30"/>
        <v>250</v>
      </c>
      <c r="K142" s="4">
        <v>75</v>
      </c>
      <c r="L142" s="4">
        <v>85</v>
      </c>
      <c r="M142" s="5">
        <v>550</v>
      </c>
      <c r="N142" s="4">
        <v>0.3381818181818182</v>
      </c>
      <c r="O142" s="5">
        <v>708</v>
      </c>
      <c r="P142" s="4">
        <f t="shared" si="26"/>
        <v>0.3531073446327684</v>
      </c>
      <c r="Q142" s="5">
        <v>2360</v>
      </c>
      <c r="R142" s="23">
        <f t="shared" si="31"/>
        <v>1.432973805855162</v>
      </c>
      <c r="S142" s="5">
        <v>0.352</v>
      </c>
      <c r="T142" s="27">
        <v>0.81</v>
      </c>
      <c r="U142" s="5">
        <v>170</v>
      </c>
      <c r="V142" s="4">
        <f t="shared" si="28"/>
        <v>1.0941176470588236</v>
      </c>
      <c r="W142" s="5">
        <v>25</v>
      </c>
      <c r="X142" s="4">
        <f t="shared" si="29"/>
        <v>7.44</v>
      </c>
      <c r="Y142" s="27">
        <v>149</v>
      </c>
      <c r="Z142" s="4">
        <f t="shared" si="25"/>
        <v>1.6778523489932886</v>
      </c>
      <c r="AA142" s="27">
        <v>183</v>
      </c>
      <c r="AB142" s="5">
        <v>1978</v>
      </c>
      <c r="AC142" s="5">
        <v>1850</v>
      </c>
      <c r="AD142" s="5">
        <v>287</v>
      </c>
      <c r="AE142" s="5">
        <v>225</v>
      </c>
      <c r="AF142" s="5">
        <v>307</v>
      </c>
      <c r="AG142" s="5">
        <v>207</v>
      </c>
      <c r="AH142" s="5" t="s">
        <v>75</v>
      </c>
    </row>
    <row r="143" spans="1:34" ht="12.75">
      <c r="A143" s="1" t="s">
        <v>369</v>
      </c>
      <c r="C143" s="1" t="s">
        <v>80</v>
      </c>
      <c r="E143" s="38" t="s">
        <v>0</v>
      </c>
      <c r="F143" s="30">
        <v>424</v>
      </c>
      <c r="G143" s="4">
        <v>563</v>
      </c>
      <c r="H143" s="4">
        <v>563</v>
      </c>
      <c r="I143" s="4">
        <f>H143*1.2</f>
        <v>675.6</v>
      </c>
      <c r="J143" s="22">
        <f t="shared" si="30"/>
        <v>675.6</v>
      </c>
      <c r="K143" s="4">
        <v>220</v>
      </c>
      <c r="L143" s="4">
        <v>139</v>
      </c>
      <c r="M143" s="5">
        <v>567</v>
      </c>
      <c r="N143" s="4">
        <v>0.7477954144620811</v>
      </c>
      <c r="O143" s="5">
        <v>752</v>
      </c>
      <c r="P143" s="4">
        <f t="shared" si="26"/>
        <v>0.8984042553191489</v>
      </c>
      <c r="Q143" s="5">
        <v>3432</v>
      </c>
      <c r="R143" s="23">
        <f t="shared" si="31"/>
        <v>2.1788910677799564</v>
      </c>
      <c r="S143" s="5">
        <v>1.383</v>
      </c>
      <c r="T143" s="27">
        <v>1.54</v>
      </c>
      <c r="U143" s="5">
        <v>188</v>
      </c>
      <c r="V143" s="4">
        <f t="shared" si="28"/>
        <v>2.25531914893617</v>
      </c>
      <c r="W143" s="5">
        <v>65</v>
      </c>
      <c r="X143" s="4">
        <f t="shared" si="29"/>
        <v>6.523076923076923</v>
      </c>
      <c r="Y143" s="27">
        <v>227</v>
      </c>
      <c r="Z143" s="4">
        <f aca="true" t="shared" si="32" ref="Z143:Z163">+J143/Y143</f>
        <v>2.9762114537444937</v>
      </c>
      <c r="AA143" s="27">
        <v>147</v>
      </c>
      <c r="AB143" s="5">
        <v>1992</v>
      </c>
      <c r="AD143" s="5">
        <v>31</v>
      </c>
      <c r="AE143" s="5">
        <v>25</v>
      </c>
      <c r="AF143" s="5">
        <v>41</v>
      </c>
      <c r="AG143" s="5">
        <v>27</v>
      </c>
      <c r="AH143" s="5" t="s">
        <v>75</v>
      </c>
    </row>
    <row r="144" spans="1:35" ht="12.75">
      <c r="A144" s="1" t="s">
        <v>370</v>
      </c>
      <c r="C144" s="1" t="s">
        <v>44</v>
      </c>
      <c r="D144" s="27" t="s">
        <v>44</v>
      </c>
      <c r="E144" s="38" t="s">
        <v>0</v>
      </c>
      <c r="F144" s="30">
        <v>240</v>
      </c>
      <c r="G144" s="4">
        <v>456</v>
      </c>
      <c r="I144" s="4">
        <v>528</v>
      </c>
      <c r="J144" s="22">
        <f t="shared" si="30"/>
        <v>528</v>
      </c>
      <c r="K144" s="4">
        <v>40</v>
      </c>
      <c r="L144" s="4">
        <v>42</v>
      </c>
      <c r="M144" s="5">
        <v>528</v>
      </c>
      <c r="N144" s="4">
        <v>0.45454545454545453</v>
      </c>
      <c r="O144" s="5">
        <v>631</v>
      </c>
      <c r="P144" s="4">
        <f t="shared" si="26"/>
        <v>0.8367670364500792</v>
      </c>
      <c r="Q144" s="5">
        <v>2767</v>
      </c>
      <c r="R144" s="23">
        <f t="shared" si="31"/>
        <v>1.6427374576995104</v>
      </c>
      <c r="U144" s="5">
        <v>2</v>
      </c>
      <c r="V144" s="4">
        <f t="shared" si="28"/>
        <v>120</v>
      </c>
      <c r="W144" s="5">
        <v>2</v>
      </c>
      <c r="X144" s="4">
        <f t="shared" si="29"/>
        <v>120</v>
      </c>
      <c r="Y144" s="5">
        <v>49</v>
      </c>
      <c r="Z144" s="4">
        <f t="shared" si="32"/>
        <v>10.775510204081632</v>
      </c>
      <c r="AB144" s="5">
        <v>1999</v>
      </c>
      <c r="AD144" s="5">
        <v>19</v>
      </c>
      <c r="AE144" s="5">
        <v>19</v>
      </c>
      <c r="AF144" s="40">
        <v>9</v>
      </c>
      <c r="AG144" s="5">
        <v>7</v>
      </c>
      <c r="AH144" s="5" t="s">
        <v>94</v>
      </c>
      <c r="AI144" s="1" t="s">
        <v>371</v>
      </c>
    </row>
    <row r="145" spans="1:34" ht="12.75">
      <c r="A145" s="1" t="s">
        <v>372</v>
      </c>
      <c r="C145" s="1" t="s">
        <v>56</v>
      </c>
      <c r="E145" s="38" t="s">
        <v>0</v>
      </c>
      <c r="F145" s="30">
        <v>1431</v>
      </c>
      <c r="I145" s="4">
        <v>2017</v>
      </c>
      <c r="J145" s="22">
        <f t="shared" si="30"/>
        <v>2017</v>
      </c>
      <c r="K145" s="4">
        <v>180</v>
      </c>
      <c r="L145" s="4">
        <v>180</v>
      </c>
      <c r="M145" s="5">
        <v>1880</v>
      </c>
      <c r="N145" s="4">
        <v>0.7611702127659574</v>
      </c>
      <c r="O145" s="5">
        <v>2815</v>
      </c>
      <c r="P145" s="4">
        <f t="shared" si="26"/>
        <v>0.71651865008881</v>
      </c>
      <c r="Q145" s="5">
        <v>2924</v>
      </c>
      <c r="R145" s="23">
        <f t="shared" si="31"/>
        <v>2.6031813022091566</v>
      </c>
      <c r="S145" s="5">
        <v>0.829</v>
      </c>
      <c r="T145" s="27">
        <v>2.07</v>
      </c>
      <c r="U145" s="5">
        <v>1437</v>
      </c>
      <c r="V145" s="4">
        <f t="shared" si="28"/>
        <v>0.9958246346555324</v>
      </c>
      <c r="W145" s="5">
        <v>145</v>
      </c>
      <c r="X145" s="4">
        <f t="shared" si="29"/>
        <v>9.86896551724138</v>
      </c>
      <c r="Y145" s="27">
        <v>856</v>
      </c>
      <c r="Z145" s="4">
        <f t="shared" si="32"/>
        <v>2.3563084112149535</v>
      </c>
      <c r="AA145" s="27">
        <v>414</v>
      </c>
      <c r="AB145" s="5">
        <v>1972</v>
      </c>
      <c r="AC145" s="5">
        <v>1440</v>
      </c>
      <c r="AD145" s="5">
        <v>221</v>
      </c>
      <c r="AE145" s="5">
        <v>141</v>
      </c>
      <c r="AF145" s="5">
        <v>230</v>
      </c>
      <c r="AG145" s="5">
        <v>122</v>
      </c>
      <c r="AH145" s="5" t="s">
        <v>94</v>
      </c>
    </row>
    <row r="146" spans="1:34" ht="12.75">
      <c r="A146" s="1" t="s">
        <v>374</v>
      </c>
      <c r="C146" s="1" t="s">
        <v>80</v>
      </c>
      <c r="E146" s="38" t="s">
        <v>0</v>
      </c>
      <c r="F146" s="30">
        <v>476</v>
      </c>
      <c r="G146" s="4">
        <v>782</v>
      </c>
      <c r="H146" s="4">
        <v>782</v>
      </c>
      <c r="I146" s="4">
        <f>H146*1.2</f>
        <v>938.4</v>
      </c>
      <c r="J146" s="22">
        <f t="shared" si="30"/>
        <v>938.4</v>
      </c>
      <c r="K146" s="4">
        <v>240</v>
      </c>
      <c r="L146" s="4">
        <v>264</v>
      </c>
      <c r="M146" s="5">
        <v>630</v>
      </c>
      <c r="N146" s="4">
        <v>0.7555555555555555</v>
      </c>
      <c r="O146" s="5">
        <v>744</v>
      </c>
      <c r="P146" s="4">
        <f t="shared" si="26"/>
        <v>1.261290322580645</v>
      </c>
      <c r="Q146" s="5">
        <v>3432</v>
      </c>
      <c r="R146" s="23">
        <f t="shared" si="31"/>
        <v>2.201502201502201</v>
      </c>
      <c r="S146" s="5">
        <v>0.588</v>
      </c>
      <c r="T146" s="27">
        <v>1.17</v>
      </c>
      <c r="U146" s="5">
        <v>162</v>
      </c>
      <c r="V146" s="4">
        <f t="shared" si="28"/>
        <v>2.9382716049382718</v>
      </c>
      <c r="W146" s="5">
        <v>40</v>
      </c>
      <c r="X146" s="4">
        <f t="shared" si="29"/>
        <v>11.9</v>
      </c>
      <c r="Y146" s="27">
        <v>208</v>
      </c>
      <c r="Z146" s="4">
        <f t="shared" si="32"/>
        <v>4.5115384615384615</v>
      </c>
      <c r="AA146" s="27">
        <v>178</v>
      </c>
      <c r="AB146" s="5">
        <v>1990</v>
      </c>
      <c r="AD146" s="5">
        <v>65</v>
      </c>
      <c r="AE146" s="5">
        <v>59</v>
      </c>
      <c r="AF146" s="5">
        <v>75</v>
      </c>
      <c r="AG146" s="5">
        <v>50</v>
      </c>
      <c r="AH146" s="5" t="s">
        <v>256</v>
      </c>
    </row>
    <row r="147" spans="1:35" ht="12.75">
      <c r="A147" s="1" t="s">
        <v>375</v>
      </c>
      <c r="C147" s="1" t="s">
        <v>44</v>
      </c>
      <c r="D147" s="27" t="s">
        <v>44</v>
      </c>
      <c r="E147" s="38" t="s">
        <v>0</v>
      </c>
      <c r="F147" s="21">
        <v>142</v>
      </c>
      <c r="G147" s="4">
        <v>223</v>
      </c>
      <c r="I147" s="4">
        <v>259</v>
      </c>
      <c r="J147" s="22">
        <f t="shared" si="30"/>
        <v>259</v>
      </c>
      <c r="K147" s="4">
        <v>80</v>
      </c>
      <c r="L147" s="4">
        <v>97</v>
      </c>
      <c r="M147" s="5">
        <v>764</v>
      </c>
      <c r="N147" s="4">
        <v>0.18586387434554974</v>
      </c>
      <c r="O147" s="5">
        <v>831</v>
      </c>
      <c r="P147" s="4">
        <f t="shared" si="26"/>
        <v>0.31167268351383876</v>
      </c>
      <c r="Q147" s="5">
        <v>2992</v>
      </c>
      <c r="R147" s="23">
        <f t="shared" si="31"/>
        <v>0.6212027885880673</v>
      </c>
      <c r="S147" s="5">
        <v>0.433</v>
      </c>
      <c r="T147" s="27">
        <v>1.3</v>
      </c>
      <c r="U147" s="5">
        <v>397</v>
      </c>
      <c r="V147" s="4">
        <f t="shared" si="28"/>
        <v>0.35768261964735515</v>
      </c>
      <c r="W147" s="5">
        <v>59</v>
      </c>
      <c r="X147" s="4">
        <f t="shared" si="29"/>
        <v>2.406779661016949</v>
      </c>
      <c r="Y147" s="27">
        <v>194</v>
      </c>
      <c r="Z147" s="4">
        <f t="shared" si="32"/>
        <v>1.3350515463917525</v>
      </c>
      <c r="AA147" s="27">
        <v>149</v>
      </c>
      <c r="AB147" s="5">
        <v>1961</v>
      </c>
      <c r="AD147" s="5">
        <v>382</v>
      </c>
      <c r="AE147" s="5">
        <v>242</v>
      </c>
      <c r="AF147" s="5">
        <v>367</v>
      </c>
      <c r="AG147" s="5">
        <v>201</v>
      </c>
      <c r="AH147" s="5" t="s">
        <v>63</v>
      </c>
      <c r="AI147" s="1" t="s">
        <v>46</v>
      </c>
    </row>
    <row r="148" spans="1:34" ht="12.75">
      <c r="A148" s="1" t="s">
        <v>376</v>
      </c>
      <c r="C148" s="1" t="s">
        <v>80</v>
      </c>
      <c r="E148" s="38" t="s">
        <v>0</v>
      </c>
      <c r="F148" s="30">
        <v>481</v>
      </c>
      <c r="G148" s="4">
        <v>650</v>
      </c>
      <c r="H148" s="4">
        <v>650</v>
      </c>
      <c r="I148" s="4">
        <f>H148*1.2</f>
        <v>780</v>
      </c>
      <c r="J148" s="22">
        <f t="shared" si="30"/>
        <v>780</v>
      </c>
      <c r="K148" s="4">
        <v>240</v>
      </c>
      <c r="L148" s="4">
        <v>276</v>
      </c>
      <c r="M148" s="5">
        <v>628</v>
      </c>
      <c r="N148" s="4">
        <v>0.7659235668789809</v>
      </c>
      <c r="O148" s="5">
        <v>717</v>
      </c>
      <c r="P148" s="4">
        <f t="shared" si="26"/>
        <v>1.0878661087866108</v>
      </c>
      <c r="Q148" s="5">
        <v>3666</v>
      </c>
      <c r="R148" s="23">
        <f t="shared" si="31"/>
        <v>2.0892623210010393</v>
      </c>
      <c r="S148" s="5">
        <v>0.439</v>
      </c>
      <c r="T148" s="27">
        <v>1.27</v>
      </c>
      <c r="U148" s="5">
        <v>98</v>
      </c>
      <c r="V148" s="4">
        <f t="shared" si="28"/>
        <v>4.908163265306122</v>
      </c>
      <c r="W148" s="5">
        <v>29</v>
      </c>
      <c r="X148" s="4">
        <f t="shared" si="29"/>
        <v>16.586206896551722</v>
      </c>
      <c r="Y148" s="27">
        <v>181</v>
      </c>
      <c r="Z148" s="4">
        <f t="shared" si="32"/>
        <v>4.30939226519337</v>
      </c>
      <c r="AA148" s="27">
        <v>142</v>
      </c>
      <c r="AB148" s="5">
        <v>1991</v>
      </c>
      <c r="AD148" s="5">
        <v>44</v>
      </c>
      <c r="AE148" s="5">
        <v>38</v>
      </c>
      <c r="AF148" s="5">
        <v>56</v>
      </c>
      <c r="AG148" s="5">
        <v>38</v>
      </c>
      <c r="AH148" s="5" t="s">
        <v>180</v>
      </c>
    </row>
    <row r="149" spans="1:34" ht="12.75">
      <c r="A149" s="1" t="s">
        <v>379</v>
      </c>
      <c r="C149" s="1" t="s">
        <v>80</v>
      </c>
      <c r="E149" s="38" t="s">
        <v>0</v>
      </c>
      <c r="F149" s="30">
        <v>481</v>
      </c>
      <c r="G149" s="4">
        <v>644</v>
      </c>
      <c r="H149" s="4">
        <v>644</v>
      </c>
      <c r="I149" s="4">
        <f>H149*1.2</f>
        <v>772.8</v>
      </c>
      <c r="J149" s="22">
        <f t="shared" si="30"/>
        <v>772.8</v>
      </c>
      <c r="K149" s="4">
        <v>220</v>
      </c>
      <c r="L149" s="4">
        <v>255</v>
      </c>
      <c r="M149" s="5">
        <v>595</v>
      </c>
      <c r="N149" s="4">
        <v>0.8084033613445378</v>
      </c>
      <c r="O149" s="5">
        <v>549</v>
      </c>
      <c r="P149" s="4">
        <f aca="true" t="shared" si="33" ref="P149:P180">+J149/O149</f>
        <v>1.4076502732240437</v>
      </c>
      <c r="Q149" s="5">
        <v>3476</v>
      </c>
      <c r="R149" s="23">
        <f t="shared" si="31"/>
        <v>2.325671350243204</v>
      </c>
      <c r="S149" s="5">
        <v>0.603</v>
      </c>
      <c r="T149" s="27">
        <v>2.27</v>
      </c>
      <c r="U149" s="5">
        <v>383</v>
      </c>
      <c r="V149" s="4">
        <f t="shared" si="28"/>
        <v>1.2558746736292428</v>
      </c>
      <c r="W149" s="5">
        <v>38</v>
      </c>
      <c r="X149" s="4">
        <f t="shared" si="29"/>
        <v>12.657894736842104</v>
      </c>
      <c r="Y149" s="27">
        <v>304</v>
      </c>
      <c r="Z149" s="4">
        <f t="shared" si="32"/>
        <v>2.5421052631578944</v>
      </c>
      <c r="AA149" s="27">
        <v>134</v>
      </c>
      <c r="AB149" s="5">
        <v>1990</v>
      </c>
      <c r="AD149" s="5">
        <v>55</v>
      </c>
      <c r="AE149" s="5">
        <v>47</v>
      </c>
      <c r="AF149" s="5">
        <v>67</v>
      </c>
      <c r="AG149" s="5">
        <v>43</v>
      </c>
      <c r="AH149" s="5" t="s">
        <v>224</v>
      </c>
    </row>
    <row r="150" spans="1:34" ht="12.75">
      <c r="A150" s="1" t="s">
        <v>380</v>
      </c>
      <c r="C150" s="1" t="s">
        <v>65</v>
      </c>
      <c r="E150" s="38" t="s">
        <v>0</v>
      </c>
      <c r="F150" s="30">
        <v>310</v>
      </c>
      <c r="I150" s="4">
        <v>822</v>
      </c>
      <c r="J150" s="22">
        <f t="shared" si="30"/>
        <v>822</v>
      </c>
      <c r="K150" s="4">
        <v>68</v>
      </c>
      <c r="L150" s="4">
        <v>152</v>
      </c>
      <c r="M150" s="5">
        <v>368</v>
      </c>
      <c r="N150" s="4">
        <v>0.842391304347826</v>
      </c>
      <c r="O150" s="5">
        <v>619</v>
      </c>
      <c r="P150" s="4">
        <f t="shared" si="33"/>
        <v>1.3279483037156705</v>
      </c>
      <c r="R150" s="23"/>
      <c r="U150" s="5">
        <v>3</v>
      </c>
      <c r="V150" s="4">
        <f t="shared" si="28"/>
        <v>103.33333333333333</v>
      </c>
      <c r="W150" s="5">
        <v>14</v>
      </c>
      <c r="X150" s="4">
        <f t="shared" si="29"/>
        <v>22.142857142857142</v>
      </c>
      <c r="Y150" s="5">
        <v>247</v>
      </c>
      <c r="Z150" s="4">
        <f t="shared" si="32"/>
        <v>3.327935222672065</v>
      </c>
      <c r="AB150" s="5">
        <v>1998</v>
      </c>
      <c r="AD150" s="5">
        <v>6</v>
      </c>
      <c r="AE150" s="5">
        <v>6</v>
      </c>
      <c r="AF150" s="5">
        <v>2</v>
      </c>
      <c r="AG150" s="5">
        <v>1</v>
      </c>
      <c r="AH150" s="5" t="s">
        <v>224</v>
      </c>
    </row>
    <row r="151" spans="1:39" s="60" customFormat="1" ht="12.75">
      <c r="A151" s="1" t="s">
        <v>381</v>
      </c>
      <c r="B151" s="1"/>
      <c r="C151" s="1" t="s">
        <v>56</v>
      </c>
      <c r="D151" s="27"/>
      <c r="E151" s="38" t="s">
        <v>0</v>
      </c>
      <c r="F151" s="21">
        <v>295</v>
      </c>
      <c r="G151" s="4"/>
      <c r="H151" s="4"/>
      <c r="I151" s="4">
        <v>487</v>
      </c>
      <c r="J151" s="22">
        <f t="shared" si="30"/>
        <v>487</v>
      </c>
      <c r="K151" s="4">
        <v>95</v>
      </c>
      <c r="L151" s="4">
        <v>95</v>
      </c>
      <c r="M151" s="5">
        <v>791</v>
      </c>
      <c r="N151" s="4">
        <v>0.3729456384323641</v>
      </c>
      <c r="O151" s="5">
        <v>720</v>
      </c>
      <c r="P151" s="4">
        <f t="shared" si="33"/>
        <v>0.6763888888888889</v>
      </c>
      <c r="Q151" s="5">
        <v>3024</v>
      </c>
      <c r="R151" s="23">
        <f>(F151/M151)/(Q151/10000)</f>
        <v>1.2332858413768655</v>
      </c>
      <c r="S151" s="5"/>
      <c r="T151" s="5"/>
      <c r="U151" s="5">
        <v>24</v>
      </c>
      <c r="V151" s="4">
        <f t="shared" si="28"/>
        <v>12.291666666666666</v>
      </c>
      <c r="W151" s="5">
        <v>17</v>
      </c>
      <c r="X151" s="4">
        <f t="shared" si="29"/>
        <v>17.352941176470587</v>
      </c>
      <c r="Y151" s="5">
        <v>79</v>
      </c>
      <c r="Z151" s="4">
        <f t="shared" si="32"/>
        <v>6.1645569620253164</v>
      </c>
      <c r="AA151" s="5"/>
      <c r="AB151" s="5">
        <v>1972</v>
      </c>
      <c r="AC151" s="5"/>
      <c r="AD151" s="5">
        <v>228</v>
      </c>
      <c r="AE151" s="5">
        <v>96</v>
      </c>
      <c r="AF151" s="5">
        <v>116</v>
      </c>
      <c r="AG151" s="5">
        <v>59</v>
      </c>
      <c r="AH151" s="5" t="s">
        <v>58</v>
      </c>
      <c r="AI151" s="1"/>
      <c r="AJ151" s="59"/>
      <c r="AL151" s="59"/>
      <c r="AM151" s="59"/>
    </row>
    <row r="152" spans="1:34" ht="12.75">
      <c r="A152" s="28" t="s">
        <v>384</v>
      </c>
      <c r="B152" s="28"/>
      <c r="C152" s="29" t="s">
        <v>65</v>
      </c>
      <c r="E152" s="38" t="s">
        <v>0</v>
      </c>
      <c r="F152" s="21"/>
      <c r="I152" s="4">
        <v>380</v>
      </c>
      <c r="J152" s="22">
        <f t="shared" si="30"/>
        <v>380</v>
      </c>
      <c r="L152" s="4">
        <v>83</v>
      </c>
      <c r="O152" s="5">
        <v>404</v>
      </c>
      <c r="P152" s="4">
        <f t="shared" si="33"/>
        <v>0.9405940594059405</v>
      </c>
      <c r="R152" s="23"/>
      <c r="T152" s="32"/>
      <c r="V152" s="4"/>
      <c r="X152" s="22"/>
      <c r="Y152" s="27">
        <v>31</v>
      </c>
      <c r="Z152" s="4">
        <f t="shared" si="32"/>
        <v>12.258064516129032</v>
      </c>
      <c r="AA152" s="32"/>
      <c r="AB152" s="5">
        <v>1995</v>
      </c>
      <c r="AD152" s="38"/>
      <c r="AE152" s="38"/>
      <c r="AF152" s="5">
        <v>4</v>
      </c>
      <c r="AG152" s="5">
        <v>1</v>
      </c>
      <c r="AH152" s="5" t="s">
        <v>75</v>
      </c>
    </row>
    <row r="153" spans="1:34" ht="12.75">
      <c r="A153" s="29" t="s">
        <v>385</v>
      </c>
      <c r="B153" s="29"/>
      <c r="C153" s="29" t="s">
        <v>80</v>
      </c>
      <c r="E153" s="38" t="s">
        <v>0</v>
      </c>
      <c r="F153" s="21"/>
      <c r="G153" s="4">
        <v>309</v>
      </c>
      <c r="H153" s="4">
        <v>309</v>
      </c>
      <c r="I153" s="4">
        <v>370.8</v>
      </c>
      <c r="J153" s="22">
        <f t="shared" si="30"/>
        <v>370.8</v>
      </c>
      <c r="L153" s="4">
        <v>85</v>
      </c>
      <c r="O153" s="5">
        <v>551</v>
      </c>
      <c r="P153" s="4">
        <f t="shared" si="33"/>
        <v>0.6729582577132487</v>
      </c>
      <c r="R153" s="23"/>
      <c r="T153" s="35"/>
      <c r="V153" s="4"/>
      <c r="X153" s="22"/>
      <c r="Y153" s="27">
        <v>31</v>
      </c>
      <c r="Z153" s="4">
        <f t="shared" si="32"/>
        <v>11.961290322580645</v>
      </c>
      <c r="AA153" s="35"/>
      <c r="AB153" s="5">
        <v>1957</v>
      </c>
      <c r="AD153" s="38"/>
      <c r="AE153" s="38"/>
      <c r="AF153" s="5">
        <v>122</v>
      </c>
      <c r="AG153" s="5">
        <v>67</v>
      </c>
      <c r="AH153" s="5" t="s">
        <v>83</v>
      </c>
    </row>
    <row r="154" spans="1:34" ht="12.75">
      <c r="A154" s="1" t="s">
        <v>388</v>
      </c>
      <c r="C154" s="1" t="s">
        <v>65</v>
      </c>
      <c r="E154" s="38" t="s">
        <v>0</v>
      </c>
      <c r="F154" s="30">
        <v>246</v>
      </c>
      <c r="I154" s="4">
        <v>337</v>
      </c>
      <c r="J154" s="22">
        <f t="shared" si="30"/>
        <v>337</v>
      </c>
      <c r="K154" s="4">
        <v>95</v>
      </c>
      <c r="M154" s="5">
        <v>475</v>
      </c>
      <c r="N154" s="4">
        <v>0.5178947368421053</v>
      </c>
      <c r="O154" s="5">
        <v>529</v>
      </c>
      <c r="P154" s="4">
        <f t="shared" si="33"/>
        <v>0.6370510396975425</v>
      </c>
      <c r="R154" s="23"/>
      <c r="U154" s="5">
        <v>23</v>
      </c>
      <c r="V154" s="4">
        <f aca="true" t="shared" si="34" ref="V154:V162">+F154/U154</f>
        <v>10.695652173913043</v>
      </c>
      <c r="W154" s="5">
        <v>13</v>
      </c>
      <c r="X154" s="22">
        <f>F154/W154</f>
        <v>18.923076923076923</v>
      </c>
      <c r="Y154" s="5">
        <v>37</v>
      </c>
      <c r="Z154" s="4">
        <f t="shared" si="32"/>
        <v>9.108108108108109</v>
      </c>
      <c r="AB154" s="5">
        <v>1979</v>
      </c>
      <c r="AD154" s="5">
        <v>31</v>
      </c>
      <c r="AE154" s="5">
        <v>28</v>
      </c>
      <c r="AF154" s="5">
        <v>39</v>
      </c>
      <c r="AG154" s="5">
        <v>33</v>
      </c>
      <c r="AH154" s="5" t="s">
        <v>83</v>
      </c>
    </row>
    <row r="155" spans="1:34" ht="12.75">
      <c r="A155" s="1" t="s">
        <v>389</v>
      </c>
      <c r="C155" s="1" t="s">
        <v>56</v>
      </c>
      <c r="E155" s="38" t="s">
        <v>0</v>
      </c>
      <c r="F155" s="30">
        <v>355</v>
      </c>
      <c r="I155" s="4">
        <v>458</v>
      </c>
      <c r="J155" s="22">
        <f t="shared" si="30"/>
        <v>458</v>
      </c>
      <c r="L155" s="4">
        <v>50</v>
      </c>
      <c r="M155" s="5">
        <v>451</v>
      </c>
      <c r="N155" s="4">
        <v>0.7871396895787139</v>
      </c>
      <c r="O155" s="5">
        <v>582</v>
      </c>
      <c r="P155" s="4">
        <f t="shared" si="33"/>
        <v>0.7869415807560137</v>
      </c>
      <c r="Q155" s="5">
        <v>2541</v>
      </c>
      <c r="R155" s="23">
        <f>(F155/M155)/(Q155/10000)</f>
        <v>3.097755567015797</v>
      </c>
      <c r="S155" s="5">
        <v>0.223</v>
      </c>
      <c r="T155" s="27">
        <v>1.07</v>
      </c>
      <c r="U155" s="5">
        <v>119</v>
      </c>
      <c r="V155" s="4">
        <f t="shared" si="34"/>
        <v>2.9831932773109244</v>
      </c>
      <c r="W155" s="5">
        <v>17</v>
      </c>
      <c r="X155" s="4">
        <f aca="true" t="shared" si="35" ref="X155:X162">+F155/W155</f>
        <v>20.88235294117647</v>
      </c>
      <c r="Y155" s="27">
        <v>109</v>
      </c>
      <c r="Z155" s="4">
        <f t="shared" si="32"/>
        <v>4.201834862385321</v>
      </c>
      <c r="AA155" s="27">
        <v>102</v>
      </c>
      <c r="AB155" s="5">
        <v>1986</v>
      </c>
      <c r="AD155" s="5">
        <v>59</v>
      </c>
      <c r="AE155" s="5">
        <v>50</v>
      </c>
      <c r="AF155" s="5">
        <v>64</v>
      </c>
      <c r="AG155" s="5">
        <v>40</v>
      </c>
      <c r="AH155" s="5" t="s">
        <v>110</v>
      </c>
    </row>
    <row r="156" spans="1:35" ht="12.75">
      <c r="A156" s="1" t="s">
        <v>390</v>
      </c>
      <c r="C156" s="1" t="s">
        <v>44</v>
      </c>
      <c r="D156" s="27" t="s">
        <v>44</v>
      </c>
      <c r="E156" s="38" t="s">
        <v>0</v>
      </c>
      <c r="F156" s="30">
        <v>640</v>
      </c>
      <c r="G156" s="4">
        <v>1092</v>
      </c>
      <c r="I156" s="4">
        <v>1264</v>
      </c>
      <c r="J156" s="22">
        <f t="shared" si="30"/>
        <v>1264</v>
      </c>
      <c r="K156" s="4">
        <v>136</v>
      </c>
      <c r="L156" s="4">
        <v>167</v>
      </c>
      <c r="M156" s="5">
        <v>715</v>
      </c>
      <c r="N156" s="4">
        <v>0.8951048951048951</v>
      </c>
      <c r="O156" s="5">
        <v>756</v>
      </c>
      <c r="P156" s="4">
        <f t="shared" si="33"/>
        <v>1.6719576719576719</v>
      </c>
      <c r="R156" s="23"/>
      <c r="U156" s="5">
        <v>247</v>
      </c>
      <c r="V156" s="4">
        <f t="shared" si="34"/>
        <v>2.591093117408907</v>
      </c>
      <c r="W156" s="5">
        <v>31</v>
      </c>
      <c r="X156" s="4">
        <f t="shared" si="35"/>
        <v>20.64516129032258</v>
      </c>
      <c r="Y156" s="5">
        <v>455</v>
      </c>
      <c r="Z156" s="4">
        <f t="shared" si="32"/>
        <v>2.778021978021978</v>
      </c>
      <c r="AB156" s="5">
        <v>1970</v>
      </c>
      <c r="AD156" s="5">
        <v>66</v>
      </c>
      <c r="AE156" s="5">
        <v>47</v>
      </c>
      <c r="AF156" s="5">
        <v>80</v>
      </c>
      <c r="AG156" s="5">
        <v>51</v>
      </c>
      <c r="AH156" s="5" t="s">
        <v>140</v>
      </c>
      <c r="AI156" s="1" t="s">
        <v>46</v>
      </c>
    </row>
    <row r="157" spans="1:34" ht="12.75">
      <c r="A157" s="1" t="s">
        <v>393</v>
      </c>
      <c r="C157" s="1" t="s">
        <v>56</v>
      </c>
      <c r="E157" s="38" t="s">
        <v>0</v>
      </c>
      <c r="F157" s="30">
        <v>640</v>
      </c>
      <c r="I157" s="4">
        <v>916</v>
      </c>
      <c r="J157" s="22">
        <f t="shared" si="30"/>
        <v>916</v>
      </c>
      <c r="L157" s="4">
        <v>95</v>
      </c>
      <c r="M157" s="5">
        <v>1058</v>
      </c>
      <c r="N157" s="4">
        <v>0.6049149338374291</v>
      </c>
      <c r="O157" s="5">
        <v>1208</v>
      </c>
      <c r="P157" s="4">
        <f t="shared" si="33"/>
        <v>0.7582781456953642</v>
      </c>
      <c r="Q157" s="5">
        <v>2666</v>
      </c>
      <c r="R157" s="23">
        <f>(F157/M157)/(Q157/10000)</f>
        <v>2.2689982514532225</v>
      </c>
      <c r="S157" s="5">
        <v>0.88</v>
      </c>
      <c r="T157" s="27">
        <v>1.87</v>
      </c>
      <c r="U157" s="5">
        <v>787</v>
      </c>
      <c r="V157" s="4">
        <f t="shared" si="34"/>
        <v>0.8132147395171537</v>
      </c>
      <c r="W157" s="5">
        <v>73</v>
      </c>
      <c r="X157" s="4">
        <f t="shared" si="35"/>
        <v>8.767123287671232</v>
      </c>
      <c r="Y157" s="27">
        <v>431</v>
      </c>
      <c r="Z157" s="4">
        <f t="shared" si="32"/>
        <v>2.125290023201856</v>
      </c>
      <c r="AA157" s="27">
        <v>231</v>
      </c>
      <c r="AB157" s="5">
        <v>1974</v>
      </c>
      <c r="AC157" s="5">
        <v>1100</v>
      </c>
      <c r="AD157" s="5">
        <v>303</v>
      </c>
      <c r="AE157" s="5">
        <v>230</v>
      </c>
      <c r="AF157" s="5">
        <v>319</v>
      </c>
      <c r="AG157" s="5">
        <v>197</v>
      </c>
      <c r="AH157" s="5" t="s">
        <v>63</v>
      </c>
    </row>
    <row r="158" spans="1:34" ht="12.75">
      <c r="A158" s="1" t="s">
        <v>394</v>
      </c>
      <c r="C158" s="1" t="s">
        <v>395</v>
      </c>
      <c r="E158" s="38" t="s">
        <v>0</v>
      </c>
      <c r="F158" s="21">
        <v>475</v>
      </c>
      <c r="G158" s="4">
        <v>743</v>
      </c>
      <c r="H158" s="4">
        <v>743</v>
      </c>
      <c r="I158" s="4">
        <f>H158*1.2</f>
        <v>891.6</v>
      </c>
      <c r="J158" s="22">
        <f t="shared" si="30"/>
        <v>891.6</v>
      </c>
      <c r="K158" s="4">
        <v>475</v>
      </c>
      <c r="M158" s="5">
        <v>1138</v>
      </c>
      <c r="N158" s="4">
        <v>0.4173989455184534</v>
      </c>
      <c r="O158" s="5">
        <v>1161</v>
      </c>
      <c r="P158" s="4">
        <f t="shared" si="33"/>
        <v>0.7679586563307493</v>
      </c>
      <c r="Q158" s="5">
        <v>3088</v>
      </c>
      <c r="R158" s="23">
        <f>(F158/M158)/(Q158/10000)</f>
        <v>1.3516805230519864</v>
      </c>
      <c r="T158" s="27">
        <v>0.79</v>
      </c>
      <c r="U158" s="5">
        <v>134</v>
      </c>
      <c r="V158" s="4">
        <f t="shared" si="34"/>
        <v>3.544776119402985</v>
      </c>
      <c r="W158" s="5">
        <v>40</v>
      </c>
      <c r="X158" s="4">
        <f t="shared" si="35"/>
        <v>11.875</v>
      </c>
      <c r="Y158" s="27">
        <v>173</v>
      </c>
      <c r="Z158" s="4">
        <f t="shared" si="32"/>
        <v>5.153757225433526</v>
      </c>
      <c r="AA158" s="27">
        <v>220</v>
      </c>
      <c r="AB158" s="5">
        <v>1967</v>
      </c>
      <c r="AD158" s="5">
        <v>302</v>
      </c>
      <c r="AE158" s="5">
        <v>135</v>
      </c>
      <c r="AF158" s="5">
        <v>152</v>
      </c>
      <c r="AG158" s="5">
        <v>103</v>
      </c>
      <c r="AH158" s="5" t="s">
        <v>244</v>
      </c>
    </row>
    <row r="159" spans="1:35" ht="12.75">
      <c r="A159" s="1" t="s">
        <v>396</v>
      </c>
      <c r="C159" s="1" t="s">
        <v>44</v>
      </c>
      <c r="D159" s="27" t="s">
        <v>44</v>
      </c>
      <c r="E159" s="38" t="s">
        <v>0</v>
      </c>
      <c r="F159" s="30">
        <v>270</v>
      </c>
      <c r="G159" s="4">
        <v>386</v>
      </c>
      <c r="I159" s="4">
        <v>447</v>
      </c>
      <c r="J159" s="22">
        <f t="shared" si="30"/>
        <v>447</v>
      </c>
      <c r="K159" s="4">
        <v>270</v>
      </c>
      <c r="L159" s="4">
        <v>41</v>
      </c>
      <c r="M159" s="5">
        <v>618</v>
      </c>
      <c r="N159" s="4">
        <v>0.4368932038834951</v>
      </c>
      <c r="O159" s="5">
        <v>562</v>
      </c>
      <c r="P159" s="4">
        <f t="shared" si="33"/>
        <v>0.7953736654804271</v>
      </c>
      <c r="Q159" s="5">
        <v>2760</v>
      </c>
      <c r="R159" s="23">
        <f>(F159/M159)/(Q159/10000)</f>
        <v>1.5829463908822285</v>
      </c>
      <c r="S159" s="5">
        <v>0.654</v>
      </c>
      <c r="U159" s="5">
        <v>254</v>
      </c>
      <c r="V159" s="4">
        <f t="shared" si="34"/>
        <v>1.062992125984252</v>
      </c>
      <c r="W159" s="5">
        <v>34</v>
      </c>
      <c r="X159" s="4">
        <f t="shared" si="35"/>
        <v>7.9411764705882355</v>
      </c>
      <c r="Y159" s="5">
        <v>191</v>
      </c>
      <c r="Z159" s="4">
        <f t="shared" si="32"/>
        <v>2.3403141361256545</v>
      </c>
      <c r="AB159" s="5">
        <v>1948</v>
      </c>
      <c r="AC159" s="5">
        <v>3500</v>
      </c>
      <c r="AD159" s="5">
        <v>310</v>
      </c>
      <c r="AE159" s="5">
        <v>186</v>
      </c>
      <c r="AF159" s="5">
        <v>308</v>
      </c>
      <c r="AG159" s="5">
        <v>154</v>
      </c>
      <c r="AH159" s="5" t="s">
        <v>75</v>
      </c>
      <c r="AI159" s="1" t="s">
        <v>46</v>
      </c>
    </row>
    <row r="160" spans="1:34" ht="12.75">
      <c r="A160" s="1" t="s">
        <v>397</v>
      </c>
      <c r="C160" s="1" t="s">
        <v>65</v>
      </c>
      <c r="E160" s="38" t="s">
        <v>0</v>
      </c>
      <c r="F160" s="30">
        <v>165</v>
      </c>
      <c r="I160" s="4">
        <v>276</v>
      </c>
      <c r="J160" s="22">
        <f t="shared" si="30"/>
        <v>276</v>
      </c>
      <c r="K160" s="4">
        <v>48</v>
      </c>
      <c r="L160" s="4">
        <v>69</v>
      </c>
      <c r="M160" s="5">
        <v>515</v>
      </c>
      <c r="N160" s="4">
        <v>0.32038834951456313</v>
      </c>
      <c r="O160" s="5">
        <v>552</v>
      </c>
      <c r="P160" s="4">
        <f t="shared" si="33"/>
        <v>0.5</v>
      </c>
      <c r="Q160" s="5">
        <v>3430</v>
      </c>
      <c r="R160" s="23">
        <f>(F160/M160)/(Q160/10000)</f>
        <v>0.9340768207421665</v>
      </c>
      <c r="S160" s="5">
        <v>0.256</v>
      </c>
      <c r="T160" s="27">
        <v>0.24</v>
      </c>
      <c r="U160" s="5">
        <v>147</v>
      </c>
      <c r="V160" s="4">
        <f t="shared" si="34"/>
        <v>1.1224489795918366</v>
      </c>
      <c r="W160" s="5">
        <v>100</v>
      </c>
      <c r="X160" s="4">
        <f t="shared" si="35"/>
        <v>1.65</v>
      </c>
      <c r="Y160" s="27">
        <v>25</v>
      </c>
      <c r="Z160" s="4">
        <f t="shared" si="32"/>
        <v>11.04</v>
      </c>
      <c r="AA160" s="27">
        <v>103</v>
      </c>
      <c r="AB160" s="5">
        <v>1960</v>
      </c>
      <c r="AC160" s="5">
        <v>2000</v>
      </c>
      <c r="AD160" s="5">
        <v>678</v>
      </c>
      <c r="AE160" s="5">
        <v>479</v>
      </c>
      <c r="AF160" s="5">
        <v>644</v>
      </c>
      <c r="AG160" s="5">
        <v>409</v>
      </c>
      <c r="AH160" s="5" t="s">
        <v>340</v>
      </c>
    </row>
    <row r="161" spans="1:35" ht="12.75">
      <c r="A161" s="1" t="s">
        <v>398</v>
      </c>
      <c r="C161" s="1" t="s">
        <v>44</v>
      </c>
      <c r="D161" s="27" t="s">
        <v>606</v>
      </c>
      <c r="E161" s="38" t="s">
        <v>0</v>
      </c>
      <c r="F161" s="30">
        <v>197</v>
      </c>
      <c r="G161" s="4">
        <v>322</v>
      </c>
      <c r="I161" s="4">
        <v>373</v>
      </c>
      <c r="J161" s="22">
        <f t="shared" si="30"/>
        <v>373</v>
      </c>
      <c r="K161" s="4">
        <v>197</v>
      </c>
      <c r="L161" s="4">
        <v>81</v>
      </c>
      <c r="M161" s="5">
        <v>901</v>
      </c>
      <c r="N161" s="4">
        <v>0.21864594894561598</v>
      </c>
      <c r="O161" s="5">
        <v>888</v>
      </c>
      <c r="P161" s="4">
        <f t="shared" si="33"/>
        <v>0.42004504504504503</v>
      </c>
      <c r="R161" s="23"/>
      <c r="U161" s="5">
        <v>37</v>
      </c>
      <c r="V161" s="4">
        <f t="shared" si="34"/>
        <v>5.324324324324325</v>
      </c>
      <c r="W161" s="5">
        <v>5</v>
      </c>
      <c r="X161" s="4">
        <f t="shared" si="35"/>
        <v>39.4</v>
      </c>
      <c r="Y161" s="5">
        <v>45</v>
      </c>
      <c r="Z161" s="4">
        <f t="shared" si="32"/>
        <v>8.28888888888889</v>
      </c>
      <c r="AB161" s="5">
        <v>1987</v>
      </c>
      <c r="AD161" s="5">
        <v>9</v>
      </c>
      <c r="AE161" s="5">
        <v>9</v>
      </c>
      <c r="AF161" s="5">
        <v>9</v>
      </c>
      <c r="AG161" s="5">
        <v>6</v>
      </c>
      <c r="AH161" s="5" t="s">
        <v>340</v>
      </c>
      <c r="AI161" s="1" t="s">
        <v>46</v>
      </c>
    </row>
    <row r="162" spans="1:34" ht="12.75">
      <c r="A162" s="1" t="s">
        <v>399</v>
      </c>
      <c r="C162" s="1" t="s">
        <v>56</v>
      </c>
      <c r="E162" s="38" t="s">
        <v>0</v>
      </c>
      <c r="F162" s="30">
        <v>344</v>
      </c>
      <c r="I162" s="4">
        <v>447</v>
      </c>
      <c r="J162" s="22">
        <f t="shared" si="30"/>
        <v>447</v>
      </c>
      <c r="K162" s="4">
        <v>50</v>
      </c>
      <c r="L162" s="4">
        <v>50</v>
      </c>
      <c r="M162" s="5">
        <v>609</v>
      </c>
      <c r="N162" s="4">
        <v>0.5648604269293924</v>
      </c>
      <c r="O162" s="5">
        <v>752</v>
      </c>
      <c r="P162" s="4">
        <f t="shared" si="33"/>
        <v>0.5944148936170213</v>
      </c>
      <c r="Q162" s="5">
        <v>2967</v>
      </c>
      <c r="R162" s="23">
        <f>(F162/M162)/(Q162/10000)</f>
        <v>1.9038099997620235</v>
      </c>
      <c r="U162" s="5">
        <v>24</v>
      </c>
      <c r="V162" s="4">
        <f t="shared" si="34"/>
        <v>14.333333333333334</v>
      </c>
      <c r="W162" s="5">
        <v>20</v>
      </c>
      <c r="X162" s="4">
        <f t="shared" si="35"/>
        <v>17.2</v>
      </c>
      <c r="Y162" s="5">
        <v>304</v>
      </c>
      <c r="Z162" s="4">
        <f t="shared" si="32"/>
        <v>1.4703947368421053</v>
      </c>
      <c r="AB162" s="5">
        <v>1994</v>
      </c>
      <c r="AD162" s="5">
        <v>16</v>
      </c>
      <c r="AE162" s="5">
        <v>15</v>
      </c>
      <c r="AF162" s="5">
        <v>22</v>
      </c>
      <c r="AG162" s="5">
        <v>15</v>
      </c>
      <c r="AH162" s="5" t="s">
        <v>340</v>
      </c>
    </row>
    <row r="163" spans="1:34" ht="12.75">
      <c r="A163" s="28" t="s">
        <v>401</v>
      </c>
      <c r="B163" s="28"/>
      <c r="C163" s="29" t="s">
        <v>65</v>
      </c>
      <c r="E163" s="38" t="s">
        <v>0</v>
      </c>
      <c r="F163" s="30"/>
      <c r="I163" s="4">
        <v>263</v>
      </c>
      <c r="J163" s="22">
        <f t="shared" si="30"/>
        <v>263</v>
      </c>
      <c r="L163" s="4">
        <v>85</v>
      </c>
      <c r="O163" s="5">
        <v>359</v>
      </c>
      <c r="P163" s="4">
        <f t="shared" si="33"/>
        <v>0.7325905292479109</v>
      </c>
      <c r="R163" s="23"/>
      <c r="T163" s="32"/>
      <c r="V163" s="4"/>
      <c r="X163" s="4"/>
      <c r="Y163" s="27">
        <v>127</v>
      </c>
      <c r="Z163" s="4">
        <f t="shared" si="32"/>
        <v>2.0708661417322833</v>
      </c>
      <c r="AA163" s="32"/>
      <c r="AB163" s="5">
        <v>1986</v>
      </c>
      <c r="AD163" s="38"/>
      <c r="AE163" s="38"/>
      <c r="AF163" s="5">
        <v>2</v>
      </c>
      <c r="AG163" s="5">
        <v>0</v>
      </c>
      <c r="AH163" s="5" t="s">
        <v>60</v>
      </c>
    </row>
    <row r="164" spans="1:34" ht="12.75">
      <c r="A164" s="1" t="s">
        <v>405</v>
      </c>
      <c r="C164" s="1" t="s">
        <v>230</v>
      </c>
      <c r="E164" s="38" t="s">
        <v>0</v>
      </c>
      <c r="F164" s="30">
        <v>905</v>
      </c>
      <c r="H164" s="4">
        <v>1285</v>
      </c>
      <c r="J164" s="22">
        <f t="shared" si="30"/>
        <v>1285</v>
      </c>
      <c r="K164" s="4">
        <v>265</v>
      </c>
      <c r="L164" s="4">
        <v>370</v>
      </c>
      <c r="M164" s="5">
        <v>292</v>
      </c>
      <c r="N164" s="4">
        <v>3.0993150684931505</v>
      </c>
      <c r="O164" s="5">
        <v>582</v>
      </c>
      <c r="P164" s="4">
        <f t="shared" si="33"/>
        <v>2.2079037800687287</v>
      </c>
      <c r="Q164" s="5">
        <v>4472</v>
      </c>
      <c r="R164" s="23">
        <f>(F164/M164)/(Q164/10000)</f>
        <v>6.930489866934594</v>
      </c>
      <c r="T164" s="27">
        <v>0</v>
      </c>
      <c r="U164" s="5">
        <v>37</v>
      </c>
      <c r="V164" s="4">
        <f>+F164/U164</f>
        <v>24.45945945945946</v>
      </c>
      <c r="W164" s="5">
        <v>0</v>
      </c>
      <c r="Y164" s="27">
        <v>0</v>
      </c>
      <c r="Z164" s="4" t="s">
        <v>50</v>
      </c>
      <c r="AA164" s="27">
        <v>0</v>
      </c>
      <c r="AB164" s="5">
        <v>1980</v>
      </c>
      <c r="AC164" s="5">
        <v>950</v>
      </c>
      <c r="AD164" s="5">
        <v>79</v>
      </c>
      <c r="AE164" s="5">
        <v>62</v>
      </c>
      <c r="AF164" s="5">
        <v>100</v>
      </c>
      <c r="AG164" s="5">
        <v>56</v>
      </c>
      <c r="AH164" s="5" t="s">
        <v>119</v>
      </c>
    </row>
    <row r="165" spans="1:35" ht="12.75">
      <c r="A165" s="1" t="s">
        <v>406</v>
      </c>
      <c r="C165" s="1" t="s">
        <v>44</v>
      </c>
      <c r="D165" s="27" t="s">
        <v>606</v>
      </c>
      <c r="E165" s="38" t="s">
        <v>0</v>
      </c>
      <c r="F165" s="30">
        <v>336</v>
      </c>
      <c r="G165" s="4">
        <v>489</v>
      </c>
      <c r="I165" s="4">
        <v>567</v>
      </c>
      <c r="J165" s="22">
        <f t="shared" si="30"/>
        <v>567</v>
      </c>
      <c r="K165" s="4">
        <v>197</v>
      </c>
      <c r="L165" s="4">
        <v>96</v>
      </c>
      <c r="M165" s="5">
        <v>618</v>
      </c>
      <c r="N165" s="4">
        <v>0.5436893203883495</v>
      </c>
      <c r="O165" s="5">
        <v>800</v>
      </c>
      <c r="P165" s="4">
        <f t="shared" si="33"/>
        <v>0.70875</v>
      </c>
      <c r="Q165" s="5">
        <v>2772</v>
      </c>
      <c r="R165" s="23">
        <f>(F165/M165)/(Q165/10000)</f>
        <v>1.9613611846621555</v>
      </c>
      <c r="S165" s="5">
        <v>0.215</v>
      </c>
      <c r="T165" s="27">
        <v>3.86</v>
      </c>
      <c r="U165" s="5">
        <v>140</v>
      </c>
      <c r="V165" s="4">
        <f>+F165/U165</f>
        <v>2.4</v>
      </c>
      <c r="W165" s="5">
        <v>14</v>
      </c>
      <c r="X165" s="4">
        <f>+F165/W165</f>
        <v>24</v>
      </c>
      <c r="Y165" s="27">
        <v>27</v>
      </c>
      <c r="Z165" s="4">
        <f aca="true" t="shared" si="36" ref="Z165:Z179">+J165/Y165</f>
        <v>21</v>
      </c>
      <c r="AA165" s="27">
        <v>7</v>
      </c>
      <c r="AB165" s="5">
        <v>1930</v>
      </c>
      <c r="AD165" s="5">
        <v>57</v>
      </c>
      <c r="AE165" s="5">
        <v>57</v>
      </c>
      <c r="AF165" s="5">
        <v>91</v>
      </c>
      <c r="AG165" s="5">
        <v>66</v>
      </c>
      <c r="AH165" s="5" t="s">
        <v>75</v>
      </c>
      <c r="AI165" s="1" t="s">
        <v>46</v>
      </c>
    </row>
    <row r="166" spans="1:35" ht="12.75">
      <c r="A166" s="1" t="s">
        <v>411</v>
      </c>
      <c r="C166" s="1" t="s">
        <v>44</v>
      </c>
      <c r="D166" s="27" t="s">
        <v>44</v>
      </c>
      <c r="E166" s="38" t="s">
        <v>0</v>
      </c>
      <c r="F166" s="30">
        <v>297</v>
      </c>
      <c r="G166" s="4">
        <v>649</v>
      </c>
      <c r="I166" s="4">
        <v>751</v>
      </c>
      <c r="J166" s="22">
        <f t="shared" si="30"/>
        <v>751</v>
      </c>
      <c r="K166" s="4">
        <v>109</v>
      </c>
      <c r="L166" s="4">
        <v>135</v>
      </c>
      <c r="M166" s="5">
        <v>412</v>
      </c>
      <c r="N166" s="4">
        <v>0.720873786407767</v>
      </c>
      <c r="O166" s="5">
        <v>524</v>
      </c>
      <c r="P166" s="4">
        <f t="shared" si="33"/>
        <v>1.433206106870229</v>
      </c>
      <c r="R166" s="23"/>
      <c r="T166" s="27">
        <v>2.51</v>
      </c>
      <c r="U166" s="5">
        <v>33</v>
      </c>
      <c r="V166" s="4">
        <f>+F166/U166</f>
        <v>9</v>
      </c>
      <c r="W166" s="5">
        <v>79</v>
      </c>
      <c r="X166" s="4">
        <f>+F166/W166</f>
        <v>3.759493670886076</v>
      </c>
      <c r="Y166" s="27">
        <v>279</v>
      </c>
      <c r="Z166" s="4">
        <f t="shared" si="36"/>
        <v>2.6917562724014337</v>
      </c>
      <c r="AA166" s="27">
        <v>111</v>
      </c>
      <c r="AB166" s="5">
        <v>1991</v>
      </c>
      <c r="AD166" s="5">
        <v>27</v>
      </c>
      <c r="AE166" s="5">
        <v>24</v>
      </c>
      <c r="AF166" s="5">
        <v>39</v>
      </c>
      <c r="AG166" s="5">
        <v>30</v>
      </c>
      <c r="AH166" s="5" t="s">
        <v>66</v>
      </c>
      <c r="AI166" s="1" t="s">
        <v>46</v>
      </c>
    </row>
    <row r="167" spans="1:34" ht="12.75">
      <c r="A167" s="1" t="s">
        <v>412</v>
      </c>
      <c r="C167" s="1" t="s">
        <v>56</v>
      </c>
      <c r="E167" s="38" t="s">
        <v>0</v>
      </c>
      <c r="F167" s="30">
        <v>824</v>
      </c>
      <c r="I167" s="4">
        <v>1072</v>
      </c>
      <c r="J167" s="22">
        <f t="shared" si="30"/>
        <v>1072</v>
      </c>
      <c r="K167" s="4">
        <v>75</v>
      </c>
      <c r="L167" s="4">
        <v>75</v>
      </c>
      <c r="M167" s="5">
        <v>697</v>
      </c>
      <c r="N167" s="4">
        <v>1.182209469153515</v>
      </c>
      <c r="O167" s="5">
        <v>724</v>
      </c>
      <c r="P167" s="4">
        <f t="shared" si="33"/>
        <v>1.4806629834254144</v>
      </c>
      <c r="Q167" s="5">
        <v>3420</v>
      </c>
      <c r="R167" s="23">
        <f>(F167/M167)/(Q167/10000)</f>
        <v>3.456752833782207</v>
      </c>
      <c r="S167" s="5">
        <v>0.392</v>
      </c>
      <c r="T167" s="27">
        <v>0.77</v>
      </c>
      <c r="U167" s="5">
        <v>180</v>
      </c>
      <c r="V167" s="4">
        <f>+F167/U167</f>
        <v>4.5777777777777775</v>
      </c>
      <c r="W167" s="5">
        <v>28</v>
      </c>
      <c r="X167" s="4">
        <f>+F167/W167</f>
        <v>29.428571428571427</v>
      </c>
      <c r="Y167" s="27">
        <v>150</v>
      </c>
      <c r="Z167" s="4">
        <f t="shared" si="36"/>
        <v>7.1466666666666665</v>
      </c>
      <c r="AA167" s="27">
        <v>194</v>
      </c>
      <c r="AB167" s="5">
        <v>1981</v>
      </c>
      <c r="AC167" s="5" t="s">
        <v>139</v>
      </c>
      <c r="AD167" s="5">
        <v>55</v>
      </c>
      <c r="AE167" s="5">
        <v>36</v>
      </c>
      <c r="AF167" s="5">
        <v>60</v>
      </c>
      <c r="AG167" s="5">
        <v>30</v>
      </c>
      <c r="AH167" s="5" t="s">
        <v>58</v>
      </c>
    </row>
    <row r="168" spans="1:35" ht="12.75">
      <c r="A168" s="1" t="s">
        <v>413</v>
      </c>
      <c r="C168" s="1" t="s">
        <v>44</v>
      </c>
      <c r="D168" s="27" t="s">
        <v>44</v>
      </c>
      <c r="E168" s="38" t="s">
        <v>0</v>
      </c>
      <c r="F168" s="30">
        <v>262</v>
      </c>
      <c r="G168" s="4">
        <v>387</v>
      </c>
      <c r="I168" s="4">
        <v>448</v>
      </c>
      <c r="J168" s="22">
        <f t="shared" si="30"/>
        <v>448</v>
      </c>
      <c r="K168" s="4">
        <v>94</v>
      </c>
      <c r="L168" s="4">
        <v>55</v>
      </c>
      <c r="M168" s="5">
        <v>386</v>
      </c>
      <c r="N168" s="4">
        <v>0.6787564766839378</v>
      </c>
      <c r="O168" s="5">
        <v>522</v>
      </c>
      <c r="P168" s="4">
        <f t="shared" si="33"/>
        <v>0.8582375478927203</v>
      </c>
      <c r="Q168" s="5">
        <v>2501</v>
      </c>
      <c r="R168" s="23">
        <f>(F168/M168)/(Q168/10000)</f>
        <v>2.71394033060351</v>
      </c>
      <c r="U168" s="5">
        <v>30</v>
      </c>
      <c r="V168" s="4">
        <f>+F168/U168</f>
        <v>8.733333333333333</v>
      </c>
      <c r="W168" s="5">
        <v>4</v>
      </c>
      <c r="X168" s="4">
        <f>+F168/W168</f>
        <v>65.5</v>
      </c>
      <c r="Y168" s="5">
        <v>12</v>
      </c>
      <c r="Z168" s="4">
        <f t="shared" si="36"/>
        <v>37.333333333333336</v>
      </c>
      <c r="AB168" s="5">
        <v>1949</v>
      </c>
      <c r="AC168" s="5">
        <v>650</v>
      </c>
      <c r="AD168" s="5">
        <v>98</v>
      </c>
      <c r="AE168" s="5">
        <v>46</v>
      </c>
      <c r="AF168" s="5">
        <v>106</v>
      </c>
      <c r="AG168" s="5">
        <v>43</v>
      </c>
      <c r="AH168" s="5" t="s">
        <v>75</v>
      </c>
      <c r="AI168" s="1" t="s">
        <v>46</v>
      </c>
    </row>
    <row r="169" spans="1:34" ht="12.75">
      <c r="A169" s="1" t="s">
        <v>418</v>
      </c>
      <c r="C169" s="1" t="s">
        <v>80</v>
      </c>
      <c r="E169" s="38" t="s">
        <v>0</v>
      </c>
      <c r="F169" s="30">
        <v>152</v>
      </c>
      <c r="G169" s="4">
        <v>179</v>
      </c>
      <c r="H169" s="4">
        <v>179</v>
      </c>
      <c r="I169" s="4">
        <f>H169*1.2</f>
        <v>214.79999999999998</v>
      </c>
      <c r="J169" s="22">
        <f t="shared" si="30"/>
        <v>214.79999999999998</v>
      </c>
      <c r="K169" s="4">
        <v>152</v>
      </c>
      <c r="L169" s="4">
        <v>83</v>
      </c>
      <c r="M169" s="5">
        <v>235</v>
      </c>
      <c r="N169" s="4">
        <v>0.6468085106382979</v>
      </c>
      <c r="O169" s="5">
        <v>179</v>
      </c>
      <c r="P169" s="4">
        <f t="shared" si="33"/>
        <v>1.2</v>
      </c>
      <c r="R169" s="23"/>
      <c r="U169" s="5">
        <v>0</v>
      </c>
      <c r="V169" s="34"/>
      <c r="W169" s="5">
        <v>0</v>
      </c>
      <c r="X169" s="4"/>
      <c r="Y169" s="5">
        <v>17</v>
      </c>
      <c r="Z169" s="4">
        <f t="shared" si="36"/>
        <v>12.635294117647058</v>
      </c>
      <c r="AB169" s="5">
        <v>1999</v>
      </c>
      <c r="AD169" s="5">
        <v>3</v>
      </c>
      <c r="AE169" s="5">
        <v>3</v>
      </c>
      <c r="AF169" s="5">
        <v>1</v>
      </c>
      <c r="AG169" s="5">
        <v>1</v>
      </c>
      <c r="AH169" s="5" t="s">
        <v>60</v>
      </c>
    </row>
    <row r="170" spans="1:34" ht="12.75">
      <c r="A170" s="1" t="s">
        <v>419</v>
      </c>
      <c r="C170" s="1" t="s">
        <v>65</v>
      </c>
      <c r="E170" s="38" t="s">
        <v>0</v>
      </c>
      <c r="F170" s="30">
        <v>254</v>
      </c>
      <c r="I170" s="4">
        <v>471</v>
      </c>
      <c r="J170" s="22">
        <f t="shared" si="30"/>
        <v>471</v>
      </c>
      <c r="K170" s="4">
        <v>60</v>
      </c>
      <c r="L170" s="4">
        <v>98</v>
      </c>
      <c r="M170" s="5">
        <v>451</v>
      </c>
      <c r="N170" s="4">
        <v>0.5631929046563193</v>
      </c>
      <c r="O170" s="5">
        <v>428</v>
      </c>
      <c r="P170" s="4">
        <f t="shared" si="33"/>
        <v>1.1004672897196262</v>
      </c>
      <c r="R170" s="23"/>
      <c r="U170" s="5">
        <v>17</v>
      </c>
      <c r="V170" s="4">
        <f>+F170/U170</f>
        <v>14.941176470588236</v>
      </c>
      <c r="W170" s="5">
        <v>23</v>
      </c>
      <c r="X170" s="22">
        <f>F170/W170</f>
        <v>11.043478260869565</v>
      </c>
      <c r="Y170" s="5">
        <v>217</v>
      </c>
      <c r="Z170" s="4">
        <f t="shared" si="36"/>
        <v>2.1705069124423964</v>
      </c>
      <c r="AB170" s="5">
        <v>1996</v>
      </c>
      <c r="AD170" s="5">
        <v>31</v>
      </c>
      <c r="AE170" s="5">
        <v>31</v>
      </c>
      <c r="AF170" s="5">
        <v>17</v>
      </c>
      <c r="AG170" s="5">
        <v>10</v>
      </c>
      <c r="AH170" s="5" t="s">
        <v>94</v>
      </c>
    </row>
    <row r="171" spans="1:34" ht="12.75">
      <c r="A171" s="29" t="s">
        <v>423</v>
      </c>
      <c r="B171" s="29"/>
      <c r="C171" s="29" t="s">
        <v>56</v>
      </c>
      <c r="E171" s="38" t="s">
        <v>0</v>
      </c>
      <c r="F171" s="21"/>
      <c r="I171" s="4">
        <v>406</v>
      </c>
      <c r="J171" s="22">
        <f t="shared" si="30"/>
        <v>406</v>
      </c>
      <c r="L171" s="4">
        <v>99</v>
      </c>
      <c r="O171" s="5">
        <v>401</v>
      </c>
      <c r="P171" s="4">
        <f t="shared" si="33"/>
        <v>1.0124688279301746</v>
      </c>
      <c r="R171" s="23"/>
      <c r="T171" s="35"/>
      <c r="V171" s="4"/>
      <c r="X171" s="22"/>
      <c r="Y171" s="5">
        <v>9</v>
      </c>
      <c r="Z171" s="4">
        <f t="shared" si="36"/>
        <v>45.111111111111114</v>
      </c>
      <c r="AA171" s="35"/>
      <c r="AB171" s="5">
        <v>1988</v>
      </c>
      <c r="AD171" s="38"/>
      <c r="AE171" s="38"/>
      <c r="AF171" s="5">
        <v>12</v>
      </c>
      <c r="AG171" s="5">
        <v>9</v>
      </c>
      <c r="AH171" s="5" t="s">
        <v>66</v>
      </c>
    </row>
    <row r="172" spans="1:34" ht="12.75">
      <c r="A172" s="1" t="s">
        <v>424</v>
      </c>
      <c r="C172" s="1" t="s">
        <v>56</v>
      </c>
      <c r="E172" s="38" t="s">
        <v>0</v>
      </c>
      <c r="F172" s="30">
        <v>805</v>
      </c>
      <c r="I172" s="4">
        <v>1048</v>
      </c>
      <c r="J172" s="22">
        <f t="shared" si="30"/>
        <v>1048</v>
      </c>
      <c r="K172" s="4">
        <v>805</v>
      </c>
      <c r="M172" s="5">
        <v>780</v>
      </c>
      <c r="N172" s="4">
        <v>1.0320512820512822</v>
      </c>
      <c r="O172" s="5">
        <v>545</v>
      </c>
      <c r="P172" s="4">
        <f t="shared" si="33"/>
        <v>1.9229357798165139</v>
      </c>
      <c r="Q172" s="5">
        <v>4028</v>
      </c>
      <c r="R172" s="23">
        <f>(F172/M172)/(Q172/10000)</f>
        <v>2.56219285514221</v>
      </c>
      <c r="T172" s="27">
        <v>1.35</v>
      </c>
      <c r="U172" s="5">
        <v>183</v>
      </c>
      <c r="V172" s="4">
        <f aca="true" t="shared" si="37" ref="V172:V179">+F172/U172</f>
        <v>4.398907103825136</v>
      </c>
      <c r="W172" s="5">
        <v>37</v>
      </c>
      <c r="X172" s="4">
        <f>+F172/W172</f>
        <v>21.756756756756758</v>
      </c>
      <c r="Y172" s="27">
        <v>313</v>
      </c>
      <c r="Z172" s="4">
        <f t="shared" si="36"/>
        <v>3.3482428115015974</v>
      </c>
      <c r="AA172" s="27">
        <v>231</v>
      </c>
      <c r="AB172" s="5">
        <v>1973</v>
      </c>
      <c r="AD172" s="5">
        <v>175</v>
      </c>
      <c r="AE172" s="5">
        <v>101</v>
      </c>
      <c r="AF172" s="5">
        <v>189</v>
      </c>
      <c r="AG172" s="5">
        <v>89</v>
      </c>
      <c r="AH172" s="5" t="s">
        <v>256</v>
      </c>
    </row>
    <row r="173" spans="1:35" ht="12.75">
      <c r="A173" s="1" t="s">
        <v>425</v>
      </c>
      <c r="C173" s="1" t="s">
        <v>44</v>
      </c>
      <c r="D173" s="27" t="s">
        <v>605</v>
      </c>
      <c r="E173" s="38" t="s">
        <v>0</v>
      </c>
      <c r="F173" s="30">
        <v>259</v>
      </c>
      <c r="G173" s="4">
        <v>371</v>
      </c>
      <c r="I173" s="4">
        <v>429</v>
      </c>
      <c r="J173" s="22">
        <f t="shared" si="30"/>
        <v>429</v>
      </c>
      <c r="K173" s="4">
        <v>102</v>
      </c>
      <c r="L173" s="4">
        <v>126</v>
      </c>
      <c r="M173" s="5">
        <v>354</v>
      </c>
      <c r="N173" s="4">
        <v>0.731638418079096</v>
      </c>
      <c r="O173" s="5">
        <v>371</v>
      </c>
      <c r="P173" s="4">
        <f t="shared" si="33"/>
        <v>1.15633423180593</v>
      </c>
      <c r="R173" s="23"/>
      <c r="U173" s="5">
        <v>125</v>
      </c>
      <c r="V173" s="4">
        <f t="shared" si="37"/>
        <v>2.072</v>
      </c>
      <c r="W173" s="5">
        <v>5</v>
      </c>
      <c r="X173" s="4">
        <f>+F173/W173</f>
        <v>51.8</v>
      </c>
      <c r="Y173" s="5">
        <v>10</v>
      </c>
      <c r="Z173" s="4">
        <f t="shared" si="36"/>
        <v>42.9</v>
      </c>
      <c r="AB173" s="5">
        <v>1977</v>
      </c>
      <c r="AD173" s="5">
        <v>27</v>
      </c>
      <c r="AE173" s="5">
        <v>19</v>
      </c>
      <c r="AF173" s="5">
        <v>30</v>
      </c>
      <c r="AG173" s="5">
        <v>17</v>
      </c>
      <c r="AH173" s="5" t="s">
        <v>60</v>
      </c>
      <c r="AI173" s="1" t="s">
        <v>46</v>
      </c>
    </row>
    <row r="174" spans="1:34" ht="12.75">
      <c r="A174" s="1" t="s">
        <v>426</v>
      </c>
      <c r="C174" s="1" t="s">
        <v>80</v>
      </c>
      <c r="E174" s="38" t="s">
        <v>0</v>
      </c>
      <c r="F174" s="30">
        <v>302</v>
      </c>
      <c r="G174" s="4">
        <v>403</v>
      </c>
      <c r="H174" s="4">
        <v>403</v>
      </c>
      <c r="I174" s="4">
        <f>H174*1.2</f>
        <v>483.59999999999997</v>
      </c>
      <c r="J174" s="22">
        <f t="shared" si="30"/>
        <v>483.59999999999997</v>
      </c>
      <c r="K174" s="4">
        <v>145</v>
      </c>
      <c r="L174" s="4">
        <v>168</v>
      </c>
      <c r="M174" s="5">
        <v>442</v>
      </c>
      <c r="N174" s="4">
        <v>0.6832579185520362</v>
      </c>
      <c r="O174" s="5">
        <v>435</v>
      </c>
      <c r="P174" s="4">
        <f t="shared" si="33"/>
        <v>1.1117241379310343</v>
      </c>
      <c r="Q174" s="5">
        <v>2860</v>
      </c>
      <c r="R174" s="23">
        <f aca="true" t="shared" si="38" ref="R174:R179">(F174/M174)/(Q174/10000)</f>
        <v>2.389013701230896</v>
      </c>
      <c r="S174" s="5">
        <v>0.172</v>
      </c>
      <c r="T174" s="27">
        <v>0.39</v>
      </c>
      <c r="U174" s="5">
        <v>19</v>
      </c>
      <c r="V174" s="4">
        <f t="shared" si="37"/>
        <v>15.894736842105264</v>
      </c>
      <c r="W174" s="5">
        <v>9</v>
      </c>
      <c r="X174" s="4">
        <f>+F174/W174</f>
        <v>33.55555555555556</v>
      </c>
      <c r="Y174" s="27">
        <v>50</v>
      </c>
      <c r="Z174" s="4">
        <f t="shared" si="36"/>
        <v>9.671999999999999</v>
      </c>
      <c r="AA174" s="27">
        <v>128</v>
      </c>
      <c r="AB174" s="5">
        <v>1989</v>
      </c>
      <c r="AD174" s="5">
        <v>14</v>
      </c>
      <c r="AE174" s="5">
        <v>10</v>
      </c>
      <c r="AF174" s="5">
        <v>22</v>
      </c>
      <c r="AG174" s="5">
        <v>12</v>
      </c>
      <c r="AH174" s="5" t="s">
        <v>110</v>
      </c>
    </row>
    <row r="175" spans="1:34" ht="12.75">
      <c r="A175" s="1" t="s">
        <v>427</v>
      </c>
      <c r="C175" s="1" t="s">
        <v>56</v>
      </c>
      <c r="E175" s="38" t="s">
        <v>0</v>
      </c>
      <c r="F175" s="30">
        <v>442</v>
      </c>
      <c r="I175" s="4">
        <v>622</v>
      </c>
      <c r="J175" s="22">
        <f t="shared" si="30"/>
        <v>622</v>
      </c>
      <c r="M175" s="5">
        <v>460</v>
      </c>
      <c r="N175" s="4">
        <v>0.9608695652173913</v>
      </c>
      <c r="O175" s="5">
        <v>500</v>
      </c>
      <c r="P175" s="4">
        <f t="shared" si="33"/>
        <v>1.244</v>
      </c>
      <c r="Q175" s="5">
        <v>4056</v>
      </c>
      <c r="R175" s="23">
        <f t="shared" si="38"/>
        <v>2.3690078037904123</v>
      </c>
      <c r="T175" s="27">
        <v>1.06</v>
      </c>
      <c r="U175" s="5">
        <v>338</v>
      </c>
      <c r="V175" s="4">
        <f t="shared" si="37"/>
        <v>1.3076923076923077</v>
      </c>
      <c r="W175" s="5">
        <v>74</v>
      </c>
      <c r="X175" s="4">
        <f>+F175/W175</f>
        <v>5.972972972972973</v>
      </c>
      <c r="Y175" s="27">
        <v>324</v>
      </c>
      <c r="Z175" s="4">
        <f t="shared" si="36"/>
        <v>1.9197530864197532</v>
      </c>
      <c r="AA175" s="27">
        <v>307</v>
      </c>
      <c r="AB175" s="5">
        <v>1982</v>
      </c>
      <c r="AD175" s="5">
        <v>76</v>
      </c>
      <c r="AE175" s="5">
        <v>59</v>
      </c>
      <c r="AF175" s="5">
        <v>93</v>
      </c>
      <c r="AG175" s="5">
        <v>56</v>
      </c>
      <c r="AH175" s="5" t="s">
        <v>119</v>
      </c>
    </row>
    <row r="176" spans="1:35" ht="12.75">
      <c r="A176" s="1" t="s">
        <v>428</v>
      </c>
      <c r="C176" s="1" t="s">
        <v>44</v>
      </c>
      <c r="D176" s="27" t="s">
        <v>606</v>
      </c>
      <c r="E176" s="38" t="s">
        <v>0</v>
      </c>
      <c r="F176" s="30">
        <v>346</v>
      </c>
      <c r="G176" s="4">
        <v>563</v>
      </c>
      <c r="I176" s="4">
        <v>652</v>
      </c>
      <c r="J176" s="22">
        <f t="shared" si="30"/>
        <v>652</v>
      </c>
      <c r="K176" s="4">
        <v>118</v>
      </c>
      <c r="L176" s="4">
        <v>96</v>
      </c>
      <c r="M176" s="5">
        <v>545</v>
      </c>
      <c r="N176" s="4">
        <v>0.634862385321101</v>
      </c>
      <c r="O176" s="5">
        <v>680</v>
      </c>
      <c r="P176" s="4">
        <f t="shared" si="33"/>
        <v>0.9588235294117647</v>
      </c>
      <c r="Q176" s="5">
        <v>2655</v>
      </c>
      <c r="R176" s="23">
        <f t="shared" si="38"/>
        <v>2.3911954249382332</v>
      </c>
      <c r="S176" s="5">
        <v>0.554</v>
      </c>
      <c r="T176" s="27">
        <v>1.54</v>
      </c>
      <c r="U176" s="5">
        <v>617</v>
      </c>
      <c r="V176" s="4">
        <f t="shared" si="37"/>
        <v>0.5607779578606159</v>
      </c>
      <c r="W176" s="5">
        <v>41</v>
      </c>
      <c r="X176" s="4">
        <f>+F176/W176</f>
        <v>8.439024390243903</v>
      </c>
      <c r="Y176" s="27">
        <v>258</v>
      </c>
      <c r="Z176" s="4">
        <f t="shared" si="36"/>
        <v>2.5271317829457365</v>
      </c>
      <c r="AA176" s="27">
        <v>168</v>
      </c>
      <c r="AB176" s="5">
        <v>1939</v>
      </c>
      <c r="AC176" s="5">
        <v>1400</v>
      </c>
      <c r="AD176" s="5">
        <v>255</v>
      </c>
      <c r="AE176" s="5">
        <v>127</v>
      </c>
      <c r="AF176" s="5">
        <v>165</v>
      </c>
      <c r="AG176" s="5">
        <v>113</v>
      </c>
      <c r="AH176" s="5" t="s">
        <v>75</v>
      </c>
      <c r="AI176" s="1" t="s">
        <v>46</v>
      </c>
    </row>
    <row r="177" spans="1:34" ht="12.75">
      <c r="A177" s="1" t="s">
        <v>432</v>
      </c>
      <c r="C177" s="1" t="s">
        <v>56</v>
      </c>
      <c r="E177" s="38" t="s">
        <v>0</v>
      </c>
      <c r="F177" s="21">
        <v>371</v>
      </c>
      <c r="I177" s="4">
        <v>484</v>
      </c>
      <c r="J177" s="22">
        <f t="shared" si="30"/>
        <v>484</v>
      </c>
      <c r="K177" s="4">
        <v>50</v>
      </c>
      <c r="L177" s="4">
        <v>50</v>
      </c>
      <c r="M177" s="5">
        <v>588</v>
      </c>
      <c r="N177" s="4">
        <v>0.6309523809523809</v>
      </c>
      <c r="O177" s="5">
        <v>632</v>
      </c>
      <c r="P177" s="4">
        <f t="shared" si="33"/>
        <v>0.7658227848101266</v>
      </c>
      <c r="Q177" s="5">
        <v>2919</v>
      </c>
      <c r="R177" s="23">
        <f t="shared" si="38"/>
        <v>2.1615360772606405</v>
      </c>
      <c r="U177" s="5">
        <v>1</v>
      </c>
      <c r="V177" s="4">
        <f t="shared" si="37"/>
        <v>371</v>
      </c>
      <c r="W177" s="5">
        <v>0</v>
      </c>
      <c r="X177" s="22" t="s">
        <v>6</v>
      </c>
      <c r="Y177" s="5">
        <v>6</v>
      </c>
      <c r="Z177" s="4">
        <f t="shared" si="36"/>
        <v>80.66666666666667</v>
      </c>
      <c r="AB177" s="5">
        <v>1993</v>
      </c>
      <c r="AD177" s="5">
        <v>10</v>
      </c>
      <c r="AE177" s="5">
        <v>9</v>
      </c>
      <c r="AF177" s="5">
        <v>19</v>
      </c>
      <c r="AG177" s="5">
        <v>15</v>
      </c>
      <c r="AH177" s="5" t="s">
        <v>66</v>
      </c>
    </row>
    <row r="178" spans="1:35" ht="12.75">
      <c r="A178" s="1" t="s">
        <v>435</v>
      </c>
      <c r="C178" s="1" t="s">
        <v>44</v>
      </c>
      <c r="D178" s="27" t="s">
        <v>44</v>
      </c>
      <c r="E178" s="38" t="s">
        <v>0</v>
      </c>
      <c r="F178" s="30">
        <v>184</v>
      </c>
      <c r="G178" s="4">
        <v>246</v>
      </c>
      <c r="I178" s="4">
        <v>285</v>
      </c>
      <c r="J178" s="22">
        <f t="shared" si="30"/>
        <v>285</v>
      </c>
      <c r="K178" s="4">
        <v>40</v>
      </c>
      <c r="L178" s="4">
        <v>48</v>
      </c>
      <c r="M178" s="5">
        <v>350</v>
      </c>
      <c r="N178" s="4">
        <v>0.5257142857142857</v>
      </c>
      <c r="O178" s="5">
        <v>192</v>
      </c>
      <c r="P178" s="4">
        <f t="shared" si="33"/>
        <v>1.484375</v>
      </c>
      <c r="Q178" s="5">
        <v>3036</v>
      </c>
      <c r="R178" s="23">
        <f t="shared" si="38"/>
        <v>1.7316017316017316</v>
      </c>
      <c r="U178" s="5">
        <v>13</v>
      </c>
      <c r="V178" s="4">
        <f t="shared" si="37"/>
        <v>14.153846153846153</v>
      </c>
      <c r="W178" s="5">
        <v>8</v>
      </c>
      <c r="X178" s="4">
        <f>+F178/W178</f>
        <v>23</v>
      </c>
      <c r="Y178" s="5">
        <v>42</v>
      </c>
      <c r="Z178" s="4">
        <f t="shared" si="36"/>
        <v>6.785714285714286</v>
      </c>
      <c r="AB178" s="5">
        <v>1996</v>
      </c>
      <c r="AD178" s="5">
        <v>11</v>
      </c>
      <c r="AE178" s="5">
        <v>11</v>
      </c>
      <c r="AF178" s="5">
        <v>9</v>
      </c>
      <c r="AG178" s="5">
        <v>7</v>
      </c>
      <c r="AH178" s="5" t="s">
        <v>75</v>
      </c>
      <c r="AI178" s="1" t="s">
        <v>46</v>
      </c>
    </row>
    <row r="179" spans="1:34" ht="12.75">
      <c r="A179" s="1" t="s">
        <v>436</v>
      </c>
      <c r="C179" s="1" t="s">
        <v>62</v>
      </c>
      <c r="E179" s="38" t="s">
        <v>0</v>
      </c>
      <c r="F179" s="21">
        <v>191</v>
      </c>
      <c r="I179" s="4">
        <v>304</v>
      </c>
      <c r="J179" s="22">
        <f t="shared" si="30"/>
        <v>304</v>
      </c>
      <c r="K179" s="4">
        <v>191</v>
      </c>
      <c r="M179" s="5">
        <v>442</v>
      </c>
      <c r="N179" s="4">
        <v>0.4321266968325792</v>
      </c>
      <c r="O179" s="5">
        <v>604</v>
      </c>
      <c r="P179" s="4">
        <f t="shared" si="33"/>
        <v>0.5033112582781457</v>
      </c>
      <c r="Q179" s="5">
        <v>2925</v>
      </c>
      <c r="R179" s="23">
        <f t="shared" si="38"/>
        <v>1.4773562284874504</v>
      </c>
      <c r="T179" s="27">
        <v>0.8</v>
      </c>
      <c r="U179" s="5">
        <v>68</v>
      </c>
      <c r="V179" s="4">
        <f t="shared" si="37"/>
        <v>2.8088235294117645</v>
      </c>
      <c r="W179" s="5">
        <v>5</v>
      </c>
      <c r="X179" s="4">
        <f>+F179/W179</f>
        <v>38.2</v>
      </c>
      <c r="Y179" s="27">
        <v>105</v>
      </c>
      <c r="Z179" s="4">
        <f t="shared" si="36"/>
        <v>2.895238095238095</v>
      </c>
      <c r="AA179" s="27">
        <v>132</v>
      </c>
      <c r="AB179" s="5">
        <v>1922</v>
      </c>
      <c r="AD179" s="5">
        <v>75</v>
      </c>
      <c r="AE179" s="5">
        <v>59</v>
      </c>
      <c r="AF179" s="5">
        <v>90</v>
      </c>
      <c r="AG179" s="5">
        <v>50</v>
      </c>
      <c r="AH179" s="5" t="s">
        <v>63</v>
      </c>
    </row>
    <row r="180" spans="1:34" ht="12.75">
      <c r="A180" s="29" t="s">
        <v>438</v>
      </c>
      <c r="B180" s="29"/>
      <c r="C180" s="29" t="s">
        <v>62</v>
      </c>
      <c r="E180" s="38" t="s">
        <v>0</v>
      </c>
      <c r="F180" s="30"/>
      <c r="H180" s="4">
        <v>155</v>
      </c>
      <c r="J180" s="22">
        <f t="shared" si="30"/>
        <v>155</v>
      </c>
      <c r="O180" s="5">
        <v>218</v>
      </c>
      <c r="P180" s="4">
        <f t="shared" si="33"/>
        <v>0.7110091743119266</v>
      </c>
      <c r="R180" s="23"/>
      <c r="T180" s="35"/>
      <c r="V180" s="4"/>
      <c r="X180" s="4"/>
      <c r="Y180" s="5">
        <v>0</v>
      </c>
      <c r="Z180" s="4" t="s">
        <v>50</v>
      </c>
      <c r="AA180" s="35"/>
      <c r="AB180" s="5">
        <v>2002</v>
      </c>
      <c r="AD180" s="38"/>
      <c r="AE180" s="38"/>
      <c r="AF180" s="38">
        <v>0</v>
      </c>
      <c r="AG180" s="38">
        <v>0</v>
      </c>
      <c r="AH180" s="5" t="s">
        <v>75</v>
      </c>
    </row>
    <row r="181" spans="1:34" ht="12.75">
      <c r="A181" s="1" t="s">
        <v>439</v>
      </c>
      <c r="C181" s="1" t="s">
        <v>65</v>
      </c>
      <c r="E181" s="38" t="s">
        <v>0</v>
      </c>
      <c r="F181" s="30">
        <v>542</v>
      </c>
      <c r="I181" s="4">
        <v>769</v>
      </c>
      <c r="J181" s="22">
        <f t="shared" si="30"/>
        <v>769</v>
      </c>
      <c r="K181" s="4">
        <v>152</v>
      </c>
      <c r="L181" s="4">
        <v>217</v>
      </c>
      <c r="M181" s="5">
        <v>561</v>
      </c>
      <c r="N181" s="4">
        <v>0.966131907308378</v>
      </c>
      <c r="O181" s="5">
        <v>611</v>
      </c>
      <c r="P181" s="4">
        <f aca="true" t="shared" si="39" ref="P181:P212">+J181/O181</f>
        <v>1.2585924713584289</v>
      </c>
      <c r="R181" s="23"/>
      <c r="S181" s="5">
        <v>0.462</v>
      </c>
      <c r="U181" s="5">
        <v>47</v>
      </c>
      <c r="V181" s="4">
        <f aca="true" t="shared" si="40" ref="V181:V195">+F181/U181</f>
        <v>11.53191489361702</v>
      </c>
      <c r="W181" s="5">
        <v>24</v>
      </c>
      <c r="X181" s="4">
        <f aca="true" t="shared" si="41" ref="X181:X190">+F181/W181</f>
        <v>22.583333333333332</v>
      </c>
      <c r="Y181" s="5">
        <v>59</v>
      </c>
      <c r="Z181" s="4">
        <f>+J181/Y181</f>
        <v>13.033898305084746</v>
      </c>
      <c r="AB181" s="5">
        <v>1989</v>
      </c>
      <c r="AD181" s="5">
        <v>23</v>
      </c>
      <c r="AE181" s="5">
        <v>15</v>
      </c>
      <c r="AF181" s="5">
        <v>15</v>
      </c>
      <c r="AG181" s="5">
        <v>12</v>
      </c>
      <c r="AH181" s="5" t="s">
        <v>110</v>
      </c>
    </row>
    <row r="182" spans="1:34" ht="12.75">
      <c r="A182" s="1" t="s">
        <v>440</v>
      </c>
      <c r="C182" s="1" t="s">
        <v>112</v>
      </c>
      <c r="E182" s="38" t="s">
        <v>0</v>
      </c>
      <c r="F182" s="30">
        <v>968</v>
      </c>
      <c r="I182" s="4">
        <v>1290</v>
      </c>
      <c r="J182" s="22">
        <f t="shared" si="30"/>
        <v>1290</v>
      </c>
      <c r="K182" s="4">
        <v>148</v>
      </c>
      <c r="L182" s="4">
        <v>165</v>
      </c>
      <c r="M182" s="5">
        <v>960</v>
      </c>
      <c r="N182" s="4">
        <v>1.0083333333333333</v>
      </c>
      <c r="O182" s="5">
        <v>1098</v>
      </c>
      <c r="P182" s="4">
        <f t="shared" si="39"/>
        <v>1.174863387978142</v>
      </c>
      <c r="S182" s="5">
        <v>0.027</v>
      </c>
      <c r="U182" s="5">
        <v>7</v>
      </c>
      <c r="V182" s="4">
        <f t="shared" si="40"/>
        <v>138.28571428571428</v>
      </c>
      <c r="W182" s="5">
        <v>3</v>
      </c>
      <c r="X182" s="4">
        <f t="shared" si="41"/>
        <v>322.6666666666667</v>
      </c>
      <c r="Y182" s="5">
        <v>19</v>
      </c>
      <c r="Z182" s="4">
        <f>+J182/Y182</f>
        <v>67.89473684210526</v>
      </c>
      <c r="AB182" s="5">
        <v>1958</v>
      </c>
      <c r="AD182" s="38">
        <v>267</v>
      </c>
      <c r="AE182" s="38">
        <v>65</v>
      </c>
      <c r="AF182" s="38">
        <v>288</v>
      </c>
      <c r="AG182" s="38">
        <v>61</v>
      </c>
      <c r="AH182" s="5" t="s">
        <v>110</v>
      </c>
    </row>
    <row r="183" spans="1:34" ht="12.75">
      <c r="A183" s="1" t="s">
        <v>441</v>
      </c>
      <c r="C183" s="1" t="s">
        <v>80</v>
      </c>
      <c r="E183" s="38" t="s">
        <v>0</v>
      </c>
      <c r="F183" s="30">
        <v>1000</v>
      </c>
      <c r="G183" s="4">
        <v>1300</v>
      </c>
      <c r="H183" s="4">
        <v>1300</v>
      </c>
      <c r="I183" s="4">
        <f>H183*1.2</f>
        <v>1560</v>
      </c>
      <c r="J183" s="22">
        <f t="shared" si="30"/>
        <v>1560</v>
      </c>
      <c r="K183" s="4">
        <v>1000</v>
      </c>
      <c r="L183" s="4">
        <v>124</v>
      </c>
      <c r="M183" s="5">
        <v>1600</v>
      </c>
      <c r="N183" s="4">
        <v>0.625</v>
      </c>
      <c r="O183" s="5">
        <v>1879</v>
      </c>
      <c r="P183" s="4">
        <f t="shared" si="39"/>
        <v>0.8302288451303885</v>
      </c>
      <c r="Q183" s="5">
        <v>2583</v>
      </c>
      <c r="R183" s="23">
        <f aca="true" t="shared" si="42" ref="R183:R191">(F183/M183)/(Q183/10000)</f>
        <v>2.4196670538133955</v>
      </c>
      <c r="S183" s="5">
        <v>0.268</v>
      </c>
      <c r="T183" s="27">
        <v>0.88</v>
      </c>
      <c r="U183" s="5">
        <v>871</v>
      </c>
      <c r="V183" s="4">
        <f t="shared" si="40"/>
        <v>1.148105625717566</v>
      </c>
      <c r="W183" s="5">
        <v>48</v>
      </c>
      <c r="X183" s="4">
        <f t="shared" si="41"/>
        <v>20.833333333333332</v>
      </c>
      <c r="Y183" s="27">
        <v>380</v>
      </c>
      <c r="Z183" s="4">
        <f>+J183/Y183</f>
        <v>4.105263157894737</v>
      </c>
      <c r="AA183" s="27">
        <v>431</v>
      </c>
      <c r="AB183" s="5">
        <v>1966</v>
      </c>
      <c r="AC183" s="5">
        <v>1400</v>
      </c>
      <c r="AD183" s="5">
        <v>252</v>
      </c>
      <c r="AE183" s="5">
        <v>171</v>
      </c>
      <c r="AF183" s="5">
        <v>275</v>
      </c>
      <c r="AG183" s="5">
        <v>144</v>
      </c>
      <c r="AH183" s="5" t="s">
        <v>94</v>
      </c>
    </row>
    <row r="184" spans="1:34" ht="12.75">
      <c r="A184" s="1" t="s">
        <v>442</v>
      </c>
      <c r="C184" s="1" t="s">
        <v>151</v>
      </c>
      <c r="E184" s="38" t="s">
        <v>0</v>
      </c>
      <c r="F184" s="30">
        <v>394</v>
      </c>
      <c r="I184" s="4">
        <v>599</v>
      </c>
      <c r="J184" s="22">
        <f t="shared" si="30"/>
        <v>599</v>
      </c>
      <c r="K184" s="4">
        <v>84</v>
      </c>
      <c r="L184" s="4">
        <v>107</v>
      </c>
      <c r="M184" s="5">
        <v>636</v>
      </c>
      <c r="N184" s="4">
        <v>0.6194968553459119</v>
      </c>
      <c r="O184" s="5">
        <v>568</v>
      </c>
      <c r="P184" s="4">
        <f t="shared" si="39"/>
        <v>1.0545774647887325</v>
      </c>
      <c r="Q184" s="5">
        <v>2204</v>
      </c>
      <c r="R184" s="23">
        <f t="shared" si="42"/>
        <v>2.8107842801538654</v>
      </c>
      <c r="S184" s="5">
        <v>0.113</v>
      </c>
      <c r="U184" s="5">
        <v>138</v>
      </c>
      <c r="V184" s="4">
        <f t="shared" si="40"/>
        <v>2.8550724637681157</v>
      </c>
      <c r="W184" s="5">
        <v>7</v>
      </c>
      <c r="X184" s="4">
        <f t="shared" si="41"/>
        <v>56.285714285714285</v>
      </c>
      <c r="Y184" s="5">
        <v>75</v>
      </c>
      <c r="Z184" s="4">
        <f>+J184/Y184</f>
        <v>7.986666666666666</v>
      </c>
      <c r="AB184" s="5">
        <v>1973</v>
      </c>
      <c r="AC184" s="5">
        <v>1800</v>
      </c>
      <c r="AD184" s="38">
        <v>532</v>
      </c>
      <c r="AE184" s="38">
        <v>268</v>
      </c>
      <c r="AF184" s="5">
        <v>558</v>
      </c>
      <c r="AG184" s="5">
        <v>220</v>
      </c>
      <c r="AH184" s="5" t="s">
        <v>94</v>
      </c>
    </row>
    <row r="185" spans="1:34" ht="12.75">
      <c r="A185" s="1" t="s">
        <v>444</v>
      </c>
      <c r="C185" s="1" t="s">
        <v>56</v>
      </c>
      <c r="E185" s="38" t="s">
        <v>0</v>
      </c>
      <c r="F185" s="30">
        <v>317</v>
      </c>
      <c r="I185" s="4">
        <v>426</v>
      </c>
      <c r="J185" s="22">
        <f t="shared" si="30"/>
        <v>426</v>
      </c>
      <c r="K185" s="4">
        <v>95</v>
      </c>
      <c r="L185" s="4">
        <v>95</v>
      </c>
      <c r="M185" s="5">
        <v>931</v>
      </c>
      <c r="N185" s="4">
        <v>0.34049409237379163</v>
      </c>
      <c r="O185" s="5">
        <v>892</v>
      </c>
      <c r="P185" s="4">
        <f t="shared" si="39"/>
        <v>0.47757847533632286</v>
      </c>
      <c r="Q185" s="5">
        <v>3036</v>
      </c>
      <c r="R185" s="23">
        <f t="shared" si="42"/>
        <v>1.1215220433919357</v>
      </c>
      <c r="T185" s="27">
        <v>0</v>
      </c>
      <c r="U185" s="5">
        <v>87</v>
      </c>
      <c r="V185" s="4">
        <f t="shared" si="40"/>
        <v>3.6436781609195403</v>
      </c>
      <c r="W185" s="5">
        <v>1</v>
      </c>
      <c r="X185" s="4">
        <f t="shared" si="41"/>
        <v>317</v>
      </c>
      <c r="Y185" s="27">
        <v>0</v>
      </c>
      <c r="Z185" s="4" t="s">
        <v>50</v>
      </c>
      <c r="AA185" s="27">
        <v>0</v>
      </c>
      <c r="AB185" s="5">
        <v>1961</v>
      </c>
      <c r="AD185" s="5">
        <v>443</v>
      </c>
      <c r="AE185" s="5">
        <v>323</v>
      </c>
      <c r="AF185" s="5">
        <v>483</v>
      </c>
      <c r="AG185" s="5">
        <v>266</v>
      </c>
      <c r="AH185" s="5" t="s">
        <v>66</v>
      </c>
    </row>
    <row r="186" spans="1:34" ht="12.75">
      <c r="A186" s="1" t="s">
        <v>449</v>
      </c>
      <c r="C186" s="1" t="s">
        <v>56</v>
      </c>
      <c r="E186" s="38" t="s">
        <v>0</v>
      </c>
      <c r="F186" s="30">
        <v>614</v>
      </c>
      <c r="I186" s="4">
        <v>799</v>
      </c>
      <c r="J186" s="22">
        <f t="shared" si="30"/>
        <v>799</v>
      </c>
      <c r="L186" s="4">
        <v>70</v>
      </c>
      <c r="M186" s="5">
        <v>802</v>
      </c>
      <c r="N186" s="4">
        <v>0.7655860349127181</v>
      </c>
      <c r="O186" s="5">
        <v>770</v>
      </c>
      <c r="P186" s="4">
        <f t="shared" si="39"/>
        <v>1.0376623376623377</v>
      </c>
      <c r="Q186" s="5">
        <v>2967</v>
      </c>
      <c r="R186" s="23">
        <f t="shared" si="42"/>
        <v>2.5803371584520325</v>
      </c>
      <c r="S186" s="5">
        <v>0.71</v>
      </c>
      <c r="T186" s="5">
        <v>1.11</v>
      </c>
      <c r="U186" s="5">
        <v>370</v>
      </c>
      <c r="V186" s="4">
        <f t="shared" si="40"/>
        <v>1.6594594594594594</v>
      </c>
      <c r="W186" s="5">
        <v>44</v>
      </c>
      <c r="X186" s="4">
        <f t="shared" si="41"/>
        <v>13.954545454545455</v>
      </c>
      <c r="Y186" s="5">
        <v>178</v>
      </c>
      <c r="Z186" s="4">
        <f aca="true" t="shared" si="43" ref="Z186:Z201">+J186/Y186</f>
        <v>4.48876404494382</v>
      </c>
      <c r="AA186" s="5">
        <v>161</v>
      </c>
      <c r="AB186" s="5">
        <v>1971</v>
      </c>
      <c r="AC186" s="5">
        <v>1000</v>
      </c>
      <c r="AD186" s="5">
        <v>229</v>
      </c>
      <c r="AE186" s="5">
        <v>99</v>
      </c>
      <c r="AF186" s="5">
        <v>159</v>
      </c>
      <c r="AG186" s="5">
        <v>81</v>
      </c>
      <c r="AH186" s="5" t="s">
        <v>63</v>
      </c>
    </row>
    <row r="187" spans="1:34" ht="12.75">
      <c r="A187" s="1" t="s">
        <v>450</v>
      </c>
      <c r="C187" s="1" t="s">
        <v>65</v>
      </c>
      <c r="E187" s="38" t="s">
        <v>0</v>
      </c>
      <c r="F187" s="30">
        <v>759</v>
      </c>
      <c r="I187" s="4">
        <v>998</v>
      </c>
      <c r="J187" s="22">
        <f t="shared" si="30"/>
        <v>998</v>
      </c>
      <c r="K187" s="4">
        <v>216</v>
      </c>
      <c r="L187" s="4">
        <v>307</v>
      </c>
      <c r="M187" s="5">
        <v>911</v>
      </c>
      <c r="N187" s="4">
        <v>0.8331503841931943</v>
      </c>
      <c r="O187" s="5">
        <v>986</v>
      </c>
      <c r="P187" s="4">
        <f t="shared" si="39"/>
        <v>1.0121703853955375</v>
      </c>
      <c r="Q187" s="5">
        <v>4988</v>
      </c>
      <c r="R187" s="23">
        <f t="shared" si="42"/>
        <v>1.6703095112133004</v>
      </c>
      <c r="T187" s="27">
        <v>2.02</v>
      </c>
      <c r="U187" s="5">
        <v>440</v>
      </c>
      <c r="V187" s="4">
        <f t="shared" si="40"/>
        <v>1.725</v>
      </c>
      <c r="W187" s="5">
        <v>209</v>
      </c>
      <c r="X187" s="4">
        <f t="shared" si="41"/>
        <v>3.6315789473684212</v>
      </c>
      <c r="Y187" s="27">
        <v>701</v>
      </c>
      <c r="Z187" s="4">
        <f t="shared" si="43"/>
        <v>1.4236804564907275</v>
      </c>
      <c r="AA187" s="27">
        <v>347</v>
      </c>
      <c r="AB187" s="5">
        <v>1967</v>
      </c>
      <c r="AC187" s="5">
        <v>4000</v>
      </c>
      <c r="AD187" s="5">
        <v>178</v>
      </c>
      <c r="AE187" s="5">
        <v>91</v>
      </c>
      <c r="AF187" s="5">
        <v>185</v>
      </c>
      <c r="AG187" s="5">
        <v>79</v>
      </c>
      <c r="AH187" s="5" t="s">
        <v>63</v>
      </c>
    </row>
    <row r="188" spans="1:34" ht="12.75">
      <c r="A188" s="1" t="s">
        <v>451</v>
      </c>
      <c r="C188" s="1" t="s">
        <v>56</v>
      </c>
      <c r="E188" s="38" t="s">
        <v>0</v>
      </c>
      <c r="F188" s="30">
        <v>435</v>
      </c>
      <c r="I188" s="4">
        <v>495</v>
      </c>
      <c r="J188" s="22">
        <f t="shared" si="30"/>
        <v>495</v>
      </c>
      <c r="L188" s="4">
        <v>50</v>
      </c>
      <c r="M188" s="5">
        <v>420</v>
      </c>
      <c r="N188" s="4">
        <v>1.0357142857142858</v>
      </c>
      <c r="O188" s="5">
        <v>439</v>
      </c>
      <c r="P188" s="4">
        <f t="shared" si="39"/>
        <v>1.1275626423690206</v>
      </c>
      <c r="Q188" s="5">
        <v>2468</v>
      </c>
      <c r="R188" s="23">
        <f t="shared" si="42"/>
        <v>4.19657328085205</v>
      </c>
      <c r="U188" s="5">
        <v>6</v>
      </c>
      <c r="V188" s="4">
        <f t="shared" si="40"/>
        <v>72.5</v>
      </c>
      <c r="W188" s="5">
        <v>6</v>
      </c>
      <c r="X188" s="4">
        <f t="shared" si="41"/>
        <v>72.5</v>
      </c>
      <c r="Y188" s="5">
        <v>61</v>
      </c>
      <c r="Z188" s="4">
        <f t="shared" si="43"/>
        <v>8.114754098360656</v>
      </c>
      <c r="AB188" s="5">
        <v>1946</v>
      </c>
      <c r="AD188" s="38">
        <v>19</v>
      </c>
      <c r="AE188" s="38">
        <v>9</v>
      </c>
      <c r="AF188" s="38">
        <v>24</v>
      </c>
      <c r="AG188" s="38">
        <v>9</v>
      </c>
      <c r="AH188" s="5" t="s">
        <v>75</v>
      </c>
    </row>
    <row r="189" spans="1:34" ht="12.75">
      <c r="A189" s="1" t="s">
        <v>452</v>
      </c>
      <c r="C189" s="1" t="s">
        <v>56</v>
      </c>
      <c r="E189" s="38" t="s">
        <v>0</v>
      </c>
      <c r="F189" s="21">
        <v>1234</v>
      </c>
      <c r="I189" s="4">
        <v>1718</v>
      </c>
      <c r="J189" s="22">
        <f t="shared" si="30"/>
        <v>1718</v>
      </c>
      <c r="K189" s="4">
        <v>65</v>
      </c>
      <c r="L189" s="4">
        <v>85</v>
      </c>
      <c r="M189" s="5">
        <v>781</v>
      </c>
      <c r="N189" s="4">
        <v>1.5800256081946222</v>
      </c>
      <c r="O189" s="5">
        <v>1930</v>
      </c>
      <c r="P189" s="4">
        <f t="shared" si="39"/>
        <v>0.8901554404145078</v>
      </c>
      <c r="Q189" s="5">
        <v>4320</v>
      </c>
      <c r="R189" s="23">
        <f t="shared" si="42"/>
        <v>3.6574666856356997</v>
      </c>
      <c r="S189" s="5">
        <v>1.162</v>
      </c>
      <c r="T189" s="27">
        <v>2.85</v>
      </c>
      <c r="U189" s="5">
        <v>922</v>
      </c>
      <c r="V189" s="4">
        <f t="shared" si="40"/>
        <v>1.3383947939262473</v>
      </c>
      <c r="W189" s="5">
        <v>115</v>
      </c>
      <c r="X189" s="4">
        <f t="shared" si="41"/>
        <v>10.730434782608695</v>
      </c>
      <c r="Y189" s="36">
        <v>1022</v>
      </c>
      <c r="Z189" s="4">
        <f t="shared" si="43"/>
        <v>1.6810176125244618</v>
      </c>
      <c r="AA189" s="27">
        <v>359</v>
      </c>
      <c r="AB189" s="5">
        <v>1972</v>
      </c>
      <c r="AD189" s="5">
        <v>67</v>
      </c>
      <c r="AE189" s="5">
        <v>34</v>
      </c>
      <c r="AF189" s="5">
        <v>80</v>
      </c>
      <c r="AG189" s="5">
        <v>30</v>
      </c>
      <c r="AH189" s="5" t="s">
        <v>256</v>
      </c>
    </row>
    <row r="190" spans="1:34" ht="12.75">
      <c r="A190" s="1" t="s">
        <v>453</v>
      </c>
      <c r="C190" s="1" t="s">
        <v>56</v>
      </c>
      <c r="E190" s="38" t="s">
        <v>0</v>
      </c>
      <c r="F190" s="30">
        <v>448</v>
      </c>
      <c r="I190" s="4">
        <v>583</v>
      </c>
      <c r="J190" s="22">
        <f t="shared" si="30"/>
        <v>583</v>
      </c>
      <c r="K190" s="4">
        <v>75</v>
      </c>
      <c r="L190" s="4">
        <v>75</v>
      </c>
      <c r="M190" s="5">
        <v>416</v>
      </c>
      <c r="N190" s="4">
        <v>1.0769230769230769</v>
      </c>
      <c r="O190" s="5">
        <v>392</v>
      </c>
      <c r="P190" s="4">
        <f t="shared" si="39"/>
        <v>1.4872448979591837</v>
      </c>
      <c r="Q190" s="5">
        <v>3010</v>
      </c>
      <c r="R190" s="23">
        <f t="shared" si="42"/>
        <v>3.5778175313059033</v>
      </c>
      <c r="S190" s="5">
        <v>0.263</v>
      </c>
      <c r="T190" s="27">
        <v>1.23</v>
      </c>
      <c r="U190" s="5">
        <v>122</v>
      </c>
      <c r="V190" s="4">
        <f t="shared" si="40"/>
        <v>3.6721311475409837</v>
      </c>
      <c r="W190" s="5">
        <v>10</v>
      </c>
      <c r="X190" s="4">
        <f t="shared" si="41"/>
        <v>44.8</v>
      </c>
      <c r="Y190" s="27">
        <v>117</v>
      </c>
      <c r="Z190" s="4">
        <f t="shared" si="43"/>
        <v>4.982905982905983</v>
      </c>
      <c r="AA190" s="27">
        <v>95</v>
      </c>
      <c r="AB190" s="5">
        <v>1978</v>
      </c>
      <c r="AD190" s="5">
        <v>79</v>
      </c>
      <c r="AE190" s="5">
        <v>33</v>
      </c>
      <c r="AF190" s="5">
        <v>45</v>
      </c>
      <c r="AG190" s="5">
        <v>27</v>
      </c>
      <c r="AH190" s="5" t="s">
        <v>70</v>
      </c>
    </row>
    <row r="191" spans="1:35" ht="12.75">
      <c r="A191" s="1" t="s">
        <v>454</v>
      </c>
      <c r="C191" s="1" t="s">
        <v>80</v>
      </c>
      <c r="E191" s="38" t="s">
        <v>0</v>
      </c>
      <c r="F191" s="30">
        <v>210</v>
      </c>
      <c r="G191" s="4">
        <v>380</v>
      </c>
      <c r="H191" s="4">
        <v>380</v>
      </c>
      <c r="I191" s="4">
        <f>H191*1.2</f>
        <v>456</v>
      </c>
      <c r="J191" s="22">
        <f t="shared" si="30"/>
        <v>456</v>
      </c>
      <c r="L191" s="4">
        <v>51</v>
      </c>
      <c r="M191" s="5">
        <v>270</v>
      </c>
      <c r="N191" s="4">
        <v>0.7777777777777778</v>
      </c>
      <c r="O191" s="5">
        <v>393</v>
      </c>
      <c r="P191" s="4">
        <f t="shared" si="39"/>
        <v>1.1603053435114503</v>
      </c>
      <c r="Q191" s="5">
        <v>3476</v>
      </c>
      <c r="R191" s="23">
        <f t="shared" si="42"/>
        <v>2.2375655287047693</v>
      </c>
      <c r="U191" s="5">
        <v>16</v>
      </c>
      <c r="V191" s="4">
        <f t="shared" si="40"/>
        <v>13.125</v>
      </c>
      <c r="W191" s="5">
        <v>0</v>
      </c>
      <c r="X191" s="4"/>
      <c r="Y191" s="5">
        <v>8</v>
      </c>
      <c r="Z191" s="4">
        <f t="shared" si="43"/>
        <v>57</v>
      </c>
      <c r="AB191" s="5">
        <v>1988</v>
      </c>
      <c r="AD191" s="5">
        <v>41</v>
      </c>
      <c r="AE191" s="5">
        <v>11</v>
      </c>
      <c r="AF191" s="5">
        <v>45</v>
      </c>
      <c r="AG191" s="5">
        <v>9</v>
      </c>
      <c r="AH191" s="5" t="s">
        <v>60</v>
      </c>
      <c r="AI191" s="42" t="s">
        <v>455</v>
      </c>
    </row>
    <row r="192" spans="1:34" ht="12.75">
      <c r="A192" s="1" t="s">
        <v>456</v>
      </c>
      <c r="C192" s="1" t="s">
        <v>457</v>
      </c>
      <c r="E192" s="38" t="s">
        <v>0</v>
      </c>
      <c r="F192" s="30">
        <v>136</v>
      </c>
      <c r="I192" s="4">
        <v>200</v>
      </c>
      <c r="J192" s="22">
        <f t="shared" si="30"/>
        <v>200</v>
      </c>
      <c r="K192" s="4">
        <v>56</v>
      </c>
      <c r="L192" s="4">
        <v>60</v>
      </c>
      <c r="M192" s="5">
        <v>430</v>
      </c>
      <c r="N192" s="4">
        <v>0.31627906976744186</v>
      </c>
      <c r="O192" s="5">
        <v>157</v>
      </c>
      <c r="P192" s="4">
        <f t="shared" si="39"/>
        <v>1.2738853503184713</v>
      </c>
      <c r="R192" s="23"/>
      <c r="S192" s="5">
        <v>0.122</v>
      </c>
      <c r="T192" s="27">
        <v>0.31</v>
      </c>
      <c r="U192" s="5">
        <v>61</v>
      </c>
      <c r="V192" s="4">
        <f t="shared" si="40"/>
        <v>2.2295081967213113</v>
      </c>
      <c r="W192" s="5">
        <v>5</v>
      </c>
      <c r="X192" s="4">
        <f>+F192/W192</f>
        <v>27.2</v>
      </c>
      <c r="Y192" s="27">
        <v>21</v>
      </c>
      <c r="Z192" s="4">
        <f t="shared" si="43"/>
        <v>9.523809523809524</v>
      </c>
      <c r="AA192" s="27">
        <v>68</v>
      </c>
      <c r="AB192" s="5">
        <v>1970</v>
      </c>
      <c r="AC192" s="5">
        <v>1500</v>
      </c>
      <c r="AD192" s="5">
        <v>400</v>
      </c>
      <c r="AE192" s="5">
        <v>296</v>
      </c>
      <c r="AF192" s="5">
        <v>370</v>
      </c>
      <c r="AG192" s="5">
        <v>249</v>
      </c>
      <c r="AH192" s="5" t="s">
        <v>60</v>
      </c>
    </row>
    <row r="193" spans="1:35" ht="12.75">
      <c r="A193" s="1" t="s">
        <v>458</v>
      </c>
      <c r="C193" s="1" t="s">
        <v>44</v>
      </c>
      <c r="D193" s="27" t="s">
        <v>44</v>
      </c>
      <c r="E193" s="38" t="s">
        <v>0</v>
      </c>
      <c r="F193" s="30">
        <v>199</v>
      </c>
      <c r="G193" s="4">
        <v>501</v>
      </c>
      <c r="I193" s="4">
        <v>580</v>
      </c>
      <c r="J193" s="22">
        <f t="shared" si="30"/>
        <v>580</v>
      </c>
      <c r="L193" s="4">
        <v>81</v>
      </c>
      <c r="M193" s="5">
        <v>370</v>
      </c>
      <c r="N193" s="4">
        <v>0.5378378378378378</v>
      </c>
      <c r="O193" s="5">
        <v>656</v>
      </c>
      <c r="P193" s="4">
        <f t="shared" si="39"/>
        <v>0.8841463414634146</v>
      </c>
      <c r="R193" s="23"/>
      <c r="U193" s="5">
        <v>9</v>
      </c>
      <c r="V193" s="4">
        <f t="shared" si="40"/>
        <v>22.11111111111111</v>
      </c>
      <c r="W193" s="5">
        <v>6</v>
      </c>
      <c r="X193" s="4">
        <f>+F193/W193</f>
        <v>33.166666666666664</v>
      </c>
      <c r="Y193" s="5">
        <v>90</v>
      </c>
      <c r="Z193" s="4">
        <f t="shared" si="43"/>
        <v>6.444444444444445</v>
      </c>
      <c r="AB193" s="5">
        <v>1997</v>
      </c>
      <c r="AD193" s="5">
        <v>24</v>
      </c>
      <c r="AE193" s="5">
        <v>24</v>
      </c>
      <c r="AF193" s="5">
        <v>18</v>
      </c>
      <c r="AG193" s="5">
        <v>14</v>
      </c>
      <c r="AH193" s="5" t="s">
        <v>45</v>
      </c>
      <c r="AI193" s="1" t="s">
        <v>46</v>
      </c>
    </row>
    <row r="194" spans="1:34" ht="12.75">
      <c r="A194" s="1" t="s">
        <v>459</v>
      </c>
      <c r="C194" s="1" t="s">
        <v>62</v>
      </c>
      <c r="E194" s="38" t="s">
        <v>0</v>
      </c>
      <c r="F194" s="30">
        <v>249</v>
      </c>
      <c r="I194" s="4">
        <v>311</v>
      </c>
      <c r="J194" s="22">
        <f t="shared" si="30"/>
        <v>311</v>
      </c>
      <c r="K194" s="4">
        <v>249</v>
      </c>
      <c r="M194" s="5">
        <v>393</v>
      </c>
      <c r="N194" s="4">
        <v>0.6335877862595419</v>
      </c>
      <c r="O194" s="5">
        <v>477</v>
      </c>
      <c r="P194" s="4">
        <f t="shared" si="39"/>
        <v>0.6519916142557652</v>
      </c>
      <c r="Q194" s="5">
        <v>3285</v>
      </c>
      <c r="R194" s="23">
        <f>(F194/M194)/(Q194/10000)</f>
        <v>1.9287299429514213</v>
      </c>
      <c r="U194" s="5">
        <v>1</v>
      </c>
      <c r="V194" s="4">
        <f t="shared" si="40"/>
        <v>249</v>
      </c>
      <c r="W194" s="5">
        <v>0</v>
      </c>
      <c r="X194" s="4" t="s">
        <v>6</v>
      </c>
      <c r="Y194" s="5">
        <v>75</v>
      </c>
      <c r="Z194" s="4">
        <f t="shared" si="43"/>
        <v>4.1466666666666665</v>
      </c>
      <c r="AB194" s="5">
        <v>1996</v>
      </c>
      <c r="AD194" s="5">
        <v>17</v>
      </c>
      <c r="AE194" s="5">
        <v>17</v>
      </c>
      <c r="AF194" s="5">
        <v>9</v>
      </c>
      <c r="AG194" s="5">
        <v>8</v>
      </c>
      <c r="AH194" s="5" t="s">
        <v>170</v>
      </c>
    </row>
    <row r="195" spans="1:34" ht="12.75">
      <c r="A195" s="1" t="s">
        <v>460</v>
      </c>
      <c r="C195" s="1" t="s">
        <v>56</v>
      </c>
      <c r="E195" s="38" t="s">
        <v>0</v>
      </c>
      <c r="F195" s="30">
        <v>315</v>
      </c>
      <c r="I195" s="4">
        <v>439</v>
      </c>
      <c r="J195" s="22">
        <f t="shared" si="30"/>
        <v>439</v>
      </c>
      <c r="K195" s="4">
        <v>315</v>
      </c>
      <c r="L195" s="4">
        <v>95</v>
      </c>
      <c r="M195" s="5">
        <v>858</v>
      </c>
      <c r="N195" s="4">
        <v>0.36713286713286714</v>
      </c>
      <c r="O195" s="5">
        <v>993</v>
      </c>
      <c r="P195" s="4">
        <f t="shared" si="39"/>
        <v>0.4420946626384693</v>
      </c>
      <c r="Q195" s="5">
        <v>2730</v>
      </c>
      <c r="R195" s="23">
        <f>(F195/M195)/(Q195/10000)</f>
        <v>1.3448090371167294</v>
      </c>
      <c r="U195" s="5">
        <v>7</v>
      </c>
      <c r="V195" s="4">
        <f t="shared" si="40"/>
        <v>45</v>
      </c>
      <c r="W195" s="5">
        <v>7</v>
      </c>
      <c r="X195" s="4">
        <f>+F195/W195</f>
        <v>45</v>
      </c>
      <c r="Y195" s="5">
        <v>18</v>
      </c>
      <c r="Z195" s="4">
        <f t="shared" si="43"/>
        <v>24.38888888888889</v>
      </c>
      <c r="AB195" s="5">
        <v>1998</v>
      </c>
      <c r="AD195" s="38">
        <v>72</v>
      </c>
      <c r="AE195" s="38">
        <v>72</v>
      </c>
      <c r="AF195" s="38">
        <v>28</v>
      </c>
      <c r="AG195" s="38">
        <v>28</v>
      </c>
      <c r="AH195" s="5" t="s">
        <v>235</v>
      </c>
    </row>
    <row r="196" spans="1:34" ht="12.75">
      <c r="A196" s="28" t="s">
        <v>463</v>
      </c>
      <c r="B196" s="28"/>
      <c r="C196" s="29" t="s">
        <v>80</v>
      </c>
      <c r="E196" s="38" t="s">
        <v>0</v>
      </c>
      <c r="F196" s="30"/>
      <c r="G196" s="4">
        <v>295</v>
      </c>
      <c r="H196" s="4">
        <v>295</v>
      </c>
      <c r="I196" s="4">
        <v>354</v>
      </c>
      <c r="J196" s="22">
        <f t="shared" si="30"/>
        <v>354</v>
      </c>
      <c r="L196" s="4">
        <v>50</v>
      </c>
      <c r="O196" s="5">
        <v>370</v>
      </c>
      <c r="P196" s="4">
        <f t="shared" si="39"/>
        <v>0.9567567567567568</v>
      </c>
      <c r="R196" s="23"/>
      <c r="T196" s="32"/>
      <c r="V196" s="4"/>
      <c r="X196" s="4"/>
      <c r="Y196" s="27">
        <v>1</v>
      </c>
      <c r="Z196" s="4">
        <f t="shared" si="43"/>
        <v>354</v>
      </c>
      <c r="AA196" s="32"/>
      <c r="AB196" s="5">
        <v>2003</v>
      </c>
      <c r="AD196" s="38"/>
      <c r="AE196" s="38"/>
      <c r="AF196" s="5">
        <v>1</v>
      </c>
      <c r="AG196" s="5">
        <v>1</v>
      </c>
      <c r="AH196" s="5" t="s">
        <v>340</v>
      </c>
    </row>
    <row r="197" spans="1:35" ht="12.75">
      <c r="A197" s="1" t="s">
        <v>464</v>
      </c>
      <c r="C197" s="1" t="s">
        <v>80</v>
      </c>
      <c r="E197" s="38" t="s">
        <v>0</v>
      </c>
      <c r="F197" s="30">
        <v>231</v>
      </c>
      <c r="G197" s="4">
        <v>385</v>
      </c>
      <c r="H197" s="4">
        <v>385</v>
      </c>
      <c r="I197" s="4">
        <f>H197*1.2</f>
        <v>462</v>
      </c>
      <c r="J197" s="22">
        <f aca="true" t="shared" si="44" ref="J197:J216">MAX(G197:I197)</f>
        <v>462</v>
      </c>
      <c r="K197" s="4">
        <v>80</v>
      </c>
      <c r="L197" s="4">
        <v>92</v>
      </c>
      <c r="M197" s="5">
        <v>363</v>
      </c>
      <c r="N197" s="4">
        <v>0.6363636363636364</v>
      </c>
      <c r="O197" s="5">
        <v>605</v>
      </c>
      <c r="P197" s="4">
        <f t="shared" si="39"/>
        <v>0.7636363636363637</v>
      </c>
      <c r="Q197" s="5">
        <v>2967</v>
      </c>
      <c r="R197" s="23">
        <f>(F197/M197)/(Q197/10000)</f>
        <v>2.144804975947544</v>
      </c>
      <c r="T197" s="27"/>
      <c r="U197" s="5">
        <v>2</v>
      </c>
      <c r="V197" s="4">
        <f>+F197/U197</f>
        <v>115.5</v>
      </c>
      <c r="W197" s="5">
        <v>6</v>
      </c>
      <c r="X197" s="4">
        <f>+F197/W197</f>
        <v>38.5</v>
      </c>
      <c r="Y197" s="27">
        <v>87</v>
      </c>
      <c r="Z197" s="4">
        <f t="shared" si="43"/>
        <v>5.310344827586207</v>
      </c>
      <c r="AA197" s="27"/>
      <c r="AB197" s="5">
        <v>1997</v>
      </c>
      <c r="AD197" s="5">
        <v>8</v>
      </c>
      <c r="AE197" s="5">
        <v>8</v>
      </c>
      <c r="AF197" s="38">
        <v>0</v>
      </c>
      <c r="AG197" s="38">
        <v>0</v>
      </c>
      <c r="AH197" s="5" t="s">
        <v>66</v>
      </c>
      <c r="AI197" s="1" t="s">
        <v>465</v>
      </c>
    </row>
    <row r="198" spans="1:34" ht="11.25" customHeight="1">
      <c r="A198" s="29" t="s">
        <v>466</v>
      </c>
      <c r="B198" s="29"/>
      <c r="C198" s="29" t="s">
        <v>56</v>
      </c>
      <c r="E198" s="38" t="s">
        <v>0</v>
      </c>
      <c r="F198" s="30"/>
      <c r="I198" s="4">
        <v>368</v>
      </c>
      <c r="J198" s="22">
        <f t="shared" si="44"/>
        <v>368</v>
      </c>
      <c r="L198" s="4">
        <v>99</v>
      </c>
      <c r="O198" s="5">
        <v>326</v>
      </c>
      <c r="P198" s="4">
        <f t="shared" si="39"/>
        <v>1.1288343558282208</v>
      </c>
      <c r="R198" s="23"/>
      <c r="T198" s="35"/>
      <c r="V198" s="4"/>
      <c r="X198" s="4"/>
      <c r="Y198" s="27">
        <v>10</v>
      </c>
      <c r="Z198" s="4">
        <f t="shared" si="43"/>
        <v>36.8</v>
      </c>
      <c r="AA198" s="35"/>
      <c r="AB198" s="5">
        <v>1965</v>
      </c>
      <c r="AD198" s="38"/>
      <c r="AE198" s="38"/>
      <c r="AF198" s="5">
        <v>204</v>
      </c>
      <c r="AG198" s="5">
        <v>105</v>
      </c>
      <c r="AH198" s="5" t="s">
        <v>66</v>
      </c>
    </row>
    <row r="199" spans="1:35" ht="11.25" customHeight="1">
      <c r="A199" s="1" t="s">
        <v>469</v>
      </c>
      <c r="C199" s="1" t="s">
        <v>80</v>
      </c>
      <c r="E199" s="38" t="s">
        <v>0</v>
      </c>
      <c r="F199" s="30">
        <v>448</v>
      </c>
      <c r="G199" s="4">
        <v>594</v>
      </c>
      <c r="H199" s="4">
        <v>594</v>
      </c>
      <c r="I199" s="4">
        <f>H199*1.2</f>
        <v>712.8</v>
      </c>
      <c r="J199" s="22">
        <f t="shared" si="44"/>
        <v>712.8</v>
      </c>
      <c r="L199" s="4">
        <v>70</v>
      </c>
      <c r="M199" s="5">
        <v>792</v>
      </c>
      <c r="N199" s="4">
        <v>0.5656565656565656</v>
      </c>
      <c r="O199" s="5">
        <v>664</v>
      </c>
      <c r="P199" s="4">
        <f t="shared" si="39"/>
        <v>1.0734939759036144</v>
      </c>
      <c r="Q199" s="5">
        <v>1820</v>
      </c>
      <c r="R199" s="23">
        <f>(F199/M199)/(Q199/10000)</f>
        <v>3.108003108003108</v>
      </c>
      <c r="S199" s="5">
        <v>0.381</v>
      </c>
      <c r="T199" s="27">
        <v>0.64</v>
      </c>
      <c r="U199" s="5">
        <v>126</v>
      </c>
      <c r="V199" s="4">
        <f>+F199/U199</f>
        <v>3.5555555555555554</v>
      </c>
      <c r="W199" s="5">
        <v>37</v>
      </c>
      <c r="X199" s="4">
        <f>+F199/W199</f>
        <v>12.108108108108109</v>
      </c>
      <c r="Y199" s="27">
        <v>159</v>
      </c>
      <c r="Z199" s="4">
        <f t="shared" si="43"/>
        <v>4.483018867924528</v>
      </c>
      <c r="AA199" s="27">
        <v>247</v>
      </c>
      <c r="AB199" s="5">
        <v>1990</v>
      </c>
      <c r="AC199" s="5">
        <v>350</v>
      </c>
      <c r="AD199" s="5">
        <v>71</v>
      </c>
      <c r="AE199" s="5">
        <v>58</v>
      </c>
      <c r="AF199" s="5">
        <v>82</v>
      </c>
      <c r="AG199" s="5">
        <v>62</v>
      </c>
      <c r="AH199" s="5" t="s">
        <v>180</v>
      </c>
      <c r="AI199" s="1" t="s">
        <v>470</v>
      </c>
    </row>
    <row r="200" spans="1:35" ht="12.75">
      <c r="A200" s="1" t="s">
        <v>471</v>
      </c>
      <c r="C200" s="1" t="s">
        <v>44</v>
      </c>
      <c r="D200" s="27" t="s">
        <v>44</v>
      </c>
      <c r="E200" s="38" t="s">
        <v>0</v>
      </c>
      <c r="F200" s="30">
        <v>313</v>
      </c>
      <c r="G200" s="4">
        <v>578</v>
      </c>
      <c r="I200" s="4">
        <v>669</v>
      </c>
      <c r="J200" s="22">
        <f t="shared" si="44"/>
        <v>669</v>
      </c>
      <c r="K200" s="4">
        <v>50</v>
      </c>
      <c r="L200" s="4">
        <v>64</v>
      </c>
      <c r="M200" s="5">
        <v>775</v>
      </c>
      <c r="N200" s="4">
        <v>0.4038709677419355</v>
      </c>
      <c r="O200" s="5">
        <v>912</v>
      </c>
      <c r="P200" s="4">
        <f t="shared" si="39"/>
        <v>0.7335526315789473</v>
      </c>
      <c r="R200" s="23"/>
      <c r="U200" s="5">
        <v>36</v>
      </c>
      <c r="V200" s="4">
        <f>+F200/U200</f>
        <v>8.694444444444445</v>
      </c>
      <c r="W200" s="5">
        <v>20</v>
      </c>
      <c r="X200" s="4">
        <f>+F200/W200</f>
        <v>15.65</v>
      </c>
      <c r="Y200" s="27">
        <v>155</v>
      </c>
      <c r="Z200" s="4">
        <f t="shared" si="43"/>
        <v>4.316129032258065</v>
      </c>
      <c r="AB200" s="5">
        <v>1992</v>
      </c>
      <c r="AD200" s="5">
        <v>32</v>
      </c>
      <c r="AE200" s="5">
        <v>32</v>
      </c>
      <c r="AF200" s="5">
        <v>49</v>
      </c>
      <c r="AG200" s="5">
        <v>39</v>
      </c>
      <c r="AH200" s="5" t="s">
        <v>244</v>
      </c>
      <c r="AI200" s="1" t="s">
        <v>46</v>
      </c>
    </row>
    <row r="201" spans="1:34" ht="12.75">
      <c r="A201" s="28" t="s">
        <v>472</v>
      </c>
      <c r="B201" s="28"/>
      <c r="C201" s="29" t="s">
        <v>65</v>
      </c>
      <c r="E201" s="38" t="s">
        <v>0</v>
      </c>
      <c r="F201" s="30"/>
      <c r="I201" s="4">
        <v>465</v>
      </c>
      <c r="J201" s="22">
        <f t="shared" si="44"/>
        <v>465</v>
      </c>
      <c r="L201" s="4">
        <v>116</v>
      </c>
      <c r="O201" s="5">
        <v>710</v>
      </c>
      <c r="P201" s="4">
        <f t="shared" si="39"/>
        <v>0.6549295774647887</v>
      </c>
      <c r="R201" s="23"/>
      <c r="T201" s="27">
        <v>1.93</v>
      </c>
      <c r="V201" s="4"/>
      <c r="X201" s="4"/>
      <c r="Y201" s="27">
        <v>220</v>
      </c>
      <c r="Z201" s="4">
        <f t="shared" si="43"/>
        <v>2.1136363636363638</v>
      </c>
      <c r="AA201" s="27">
        <v>114</v>
      </c>
      <c r="AB201" s="5">
        <v>1994</v>
      </c>
      <c r="AF201" s="5">
        <v>32</v>
      </c>
      <c r="AG201" s="5">
        <v>27</v>
      </c>
      <c r="AH201" s="5" t="s">
        <v>75</v>
      </c>
    </row>
    <row r="202" spans="1:34" ht="12.75">
      <c r="A202" s="28" t="s">
        <v>473</v>
      </c>
      <c r="B202" s="28"/>
      <c r="C202" s="29" t="s">
        <v>65</v>
      </c>
      <c r="E202" s="38" t="s">
        <v>0</v>
      </c>
      <c r="F202" s="30"/>
      <c r="I202" s="4">
        <v>272</v>
      </c>
      <c r="J202" s="22">
        <f t="shared" si="44"/>
        <v>272</v>
      </c>
      <c r="L202" s="4">
        <v>73</v>
      </c>
      <c r="O202" s="5">
        <v>283</v>
      </c>
      <c r="P202" s="4">
        <f t="shared" si="39"/>
        <v>0.9611307420494699</v>
      </c>
      <c r="R202" s="23"/>
      <c r="T202" s="32"/>
      <c r="V202" s="4"/>
      <c r="X202" s="4"/>
      <c r="Y202" s="27">
        <v>0</v>
      </c>
      <c r="Z202" s="4" t="s">
        <v>50</v>
      </c>
      <c r="AA202" s="32"/>
      <c r="AB202" s="5">
        <v>2003</v>
      </c>
      <c r="AF202" s="5">
        <v>1</v>
      </c>
      <c r="AG202" s="5">
        <v>1</v>
      </c>
      <c r="AH202" s="5" t="s">
        <v>110</v>
      </c>
    </row>
    <row r="203" spans="1:34" ht="12.75">
      <c r="A203" s="1" t="s">
        <v>476</v>
      </c>
      <c r="C203" s="1" t="s">
        <v>65</v>
      </c>
      <c r="E203" s="38" t="s">
        <v>0</v>
      </c>
      <c r="F203" s="30">
        <v>394</v>
      </c>
      <c r="I203" s="4">
        <v>558</v>
      </c>
      <c r="J203" s="22">
        <f t="shared" si="44"/>
        <v>558</v>
      </c>
      <c r="K203" s="4">
        <v>94</v>
      </c>
      <c r="L203" s="4">
        <v>131</v>
      </c>
      <c r="M203" s="5">
        <v>539</v>
      </c>
      <c r="N203" s="4">
        <v>0.7309833024118738</v>
      </c>
      <c r="O203" s="5">
        <v>603</v>
      </c>
      <c r="P203" s="4">
        <f t="shared" si="39"/>
        <v>0.9253731343283582</v>
      </c>
      <c r="R203" s="23"/>
      <c r="U203" s="5">
        <v>38</v>
      </c>
      <c r="V203" s="4">
        <f aca="true" t="shared" si="45" ref="V203:V208">+F203/U203</f>
        <v>10.368421052631579</v>
      </c>
      <c r="W203" s="5">
        <v>7</v>
      </c>
      <c r="X203" s="4">
        <f>+F203/W203</f>
        <v>56.285714285714285</v>
      </c>
      <c r="Y203" s="27">
        <v>48</v>
      </c>
      <c r="Z203" s="4">
        <f>+J203/Y203</f>
        <v>11.625</v>
      </c>
      <c r="AB203" s="5">
        <v>1989</v>
      </c>
      <c r="AD203" s="5">
        <v>46</v>
      </c>
      <c r="AE203" s="5">
        <v>40</v>
      </c>
      <c r="AF203" s="5">
        <v>57</v>
      </c>
      <c r="AG203" s="5">
        <v>43</v>
      </c>
      <c r="AH203" s="5" t="s">
        <v>75</v>
      </c>
    </row>
    <row r="204" spans="1:34" ht="12.75">
      <c r="A204" s="1" t="s">
        <v>477</v>
      </c>
      <c r="C204" s="1" t="s">
        <v>151</v>
      </c>
      <c r="E204" s="38" t="s">
        <v>0</v>
      </c>
      <c r="F204" s="30">
        <v>242</v>
      </c>
      <c r="I204" s="4">
        <v>311</v>
      </c>
      <c r="J204" s="22">
        <f t="shared" si="44"/>
        <v>311</v>
      </c>
      <c r="K204" s="4">
        <v>55</v>
      </c>
      <c r="L204" s="4">
        <v>55</v>
      </c>
      <c r="M204" s="5">
        <v>665</v>
      </c>
      <c r="N204" s="4">
        <v>0.36390977443609024</v>
      </c>
      <c r="O204" s="5">
        <v>560</v>
      </c>
      <c r="P204" s="4">
        <f t="shared" si="39"/>
        <v>0.5553571428571429</v>
      </c>
      <c r="Q204" s="5">
        <v>2688</v>
      </c>
      <c r="R204" s="23">
        <f>(F204/M204)/(Q204/10000)</f>
        <v>1.3538310060866454</v>
      </c>
      <c r="T204" s="27">
        <v>0</v>
      </c>
      <c r="U204" s="5">
        <v>27</v>
      </c>
      <c r="V204" s="4">
        <f t="shared" si="45"/>
        <v>8.962962962962964</v>
      </c>
      <c r="W204" s="5">
        <v>5</v>
      </c>
      <c r="X204" s="4">
        <f>+F204/W204</f>
        <v>48.4</v>
      </c>
      <c r="Y204" s="27">
        <v>5</v>
      </c>
      <c r="Z204" s="4">
        <f>+J204/Y204</f>
        <v>62.2</v>
      </c>
      <c r="AA204" s="27">
        <v>0</v>
      </c>
      <c r="AB204" s="5">
        <v>1968</v>
      </c>
      <c r="AC204" s="5">
        <v>2000</v>
      </c>
      <c r="AD204" s="5">
        <v>268</v>
      </c>
      <c r="AE204" s="5">
        <v>202</v>
      </c>
      <c r="AF204" s="5">
        <v>290</v>
      </c>
      <c r="AG204" s="5">
        <v>173</v>
      </c>
      <c r="AH204" s="5" t="s">
        <v>60</v>
      </c>
    </row>
    <row r="205" spans="1:35" ht="12.75">
      <c r="A205" s="1" t="s">
        <v>478</v>
      </c>
      <c r="C205" s="1" t="s">
        <v>65</v>
      </c>
      <c r="E205" s="38" t="s">
        <v>0</v>
      </c>
      <c r="F205" s="30">
        <v>172</v>
      </c>
      <c r="I205" s="4">
        <v>230</v>
      </c>
      <c r="J205" s="22">
        <f t="shared" si="44"/>
        <v>230</v>
      </c>
      <c r="K205" s="4">
        <v>60</v>
      </c>
      <c r="L205" s="4">
        <v>45</v>
      </c>
      <c r="M205" s="5">
        <v>578</v>
      </c>
      <c r="N205" s="4">
        <v>0.2975778546712803</v>
      </c>
      <c r="O205" s="5">
        <v>567</v>
      </c>
      <c r="P205" s="4">
        <f t="shared" si="39"/>
        <v>0.4056437389770723</v>
      </c>
      <c r="Q205" s="5">
        <v>2720</v>
      </c>
      <c r="R205" s="23">
        <f>(F205/M205)/(Q205/10000)</f>
        <v>1.0940362304091187</v>
      </c>
      <c r="T205" s="27">
        <v>0.88</v>
      </c>
      <c r="U205" s="5">
        <v>66</v>
      </c>
      <c r="V205" s="4">
        <f t="shared" si="45"/>
        <v>2.606060606060606</v>
      </c>
      <c r="W205" s="5">
        <v>24</v>
      </c>
      <c r="X205" s="4">
        <f>+F205/W205</f>
        <v>7.166666666666667</v>
      </c>
      <c r="Y205" s="27">
        <v>61</v>
      </c>
      <c r="Z205" s="4">
        <f>+J205/Y205</f>
        <v>3.7704918032786887</v>
      </c>
      <c r="AA205" s="27">
        <v>69</v>
      </c>
      <c r="AB205" s="5">
        <v>1943</v>
      </c>
      <c r="AC205" s="5">
        <v>1250</v>
      </c>
      <c r="AD205" s="5">
        <v>323</v>
      </c>
      <c r="AE205" s="5">
        <v>203</v>
      </c>
      <c r="AF205" s="5">
        <v>316</v>
      </c>
      <c r="AG205" s="5">
        <v>186</v>
      </c>
      <c r="AH205" s="5" t="s">
        <v>75</v>
      </c>
      <c r="AI205" s="1" t="s">
        <v>479</v>
      </c>
    </row>
    <row r="206" spans="1:35" ht="12.75">
      <c r="A206" s="1" t="s">
        <v>480</v>
      </c>
      <c r="C206" s="1" t="s">
        <v>44</v>
      </c>
      <c r="D206" s="27" t="s">
        <v>606</v>
      </c>
      <c r="E206" s="38" t="s">
        <v>0</v>
      </c>
      <c r="F206" s="30">
        <v>150</v>
      </c>
      <c r="G206" s="4">
        <v>188</v>
      </c>
      <c r="I206" s="4">
        <v>218</v>
      </c>
      <c r="J206" s="22">
        <f t="shared" si="44"/>
        <v>218</v>
      </c>
      <c r="K206" s="4">
        <v>61</v>
      </c>
      <c r="L206" s="4">
        <v>71</v>
      </c>
      <c r="M206" s="5">
        <v>215</v>
      </c>
      <c r="N206" s="4">
        <v>0.6976744186046512</v>
      </c>
      <c r="O206" s="5">
        <v>273</v>
      </c>
      <c r="P206" s="4">
        <f t="shared" si="39"/>
        <v>0.7985347985347986</v>
      </c>
      <c r="R206" s="23"/>
      <c r="U206" s="5">
        <v>1</v>
      </c>
      <c r="V206" s="4">
        <f t="shared" si="45"/>
        <v>150</v>
      </c>
      <c r="W206" s="5">
        <v>0</v>
      </c>
      <c r="Y206" s="27">
        <v>0</v>
      </c>
      <c r="Z206" s="4" t="s">
        <v>50</v>
      </c>
      <c r="AB206" s="5">
        <v>1988</v>
      </c>
      <c r="AD206" s="5">
        <v>3</v>
      </c>
      <c r="AE206" s="5">
        <v>2</v>
      </c>
      <c r="AF206" s="5">
        <v>6</v>
      </c>
      <c r="AG206" s="5">
        <v>3</v>
      </c>
      <c r="AH206" s="5" t="s">
        <v>63</v>
      </c>
      <c r="AI206" s="1" t="s">
        <v>46</v>
      </c>
    </row>
    <row r="207" spans="1:35" ht="12.75">
      <c r="A207" s="1" t="s">
        <v>481</v>
      </c>
      <c r="C207" s="1" t="s">
        <v>62</v>
      </c>
      <c r="E207" s="38" t="s">
        <v>0</v>
      </c>
      <c r="F207" s="30">
        <v>99</v>
      </c>
      <c r="H207" s="4">
        <v>153</v>
      </c>
      <c r="J207" s="22">
        <f t="shared" si="44"/>
        <v>153</v>
      </c>
      <c r="K207" s="4">
        <v>99</v>
      </c>
      <c r="M207" s="5">
        <v>758</v>
      </c>
      <c r="N207" s="4">
        <v>0.13060686015831136</v>
      </c>
      <c r="O207" s="5">
        <v>69</v>
      </c>
      <c r="P207" s="4">
        <f t="shared" si="39"/>
        <v>2.217391304347826</v>
      </c>
      <c r="Q207" s="5">
        <v>2499</v>
      </c>
      <c r="R207" s="23">
        <f>(F207/M207)/(Q207/10000)</f>
        <v>0.5226364952313379</v>
      </c>
      <c r="S207" s="5">
        <v>0.329</v>
      </c>
      <c r="U207" s="5">
        <v>150</v>
      </c>
      <c r="V207" s="4">
        <f t="shared" si="45"/>
        <v>0.66</v>
      </c>
      <c r="W207" s="5">
        <v>24</v>
      </c>
      <c r="X207" s="4">
        <f>+F207/W207</f>
        <v>4.125</v>
      </c>
      <c r="Y207" s="27">
        <v>1</v>
      </c>
      <c r="Z207" s="4">
        <f>+J207/Y207</f>
        <v>153</v>
      </c>
      <c r="AB207" s="5">
        <v>1865</v>
      </c>
      <c r="AC207" s="5">
        <v>1800</v>
      </c>
      <c r="AD207" s="5">
        <v>109</v>
      </c>
      <c r="AE207" s="5">
        <v>77</v>
      </c>
      <c r="AF207" s="5">
        <v>123</v>
      </c>
      <c r="AG207" s="5">
        <v>55</v>
      </c>
      <c r="AH207" s="5" t="s">
        <v>75</v>
      </c>
      <c r="AI207" s="1" t="s">
        <v>227</v>
      </c>
    </row>
    <row r="208" spans="1:34" ht="12.75">
      <c r="A208" s="1" t="s">
        <v>484</v>
      </c>
      <c r="C208" s="1" t="s">
        <v>65</v>
      </c>
      <c r="E208" s="38" t="s">
        <v>0</v>
      </c>
      <c r="F208" s="30">
        <v>140</v>
      </c>
      <c r="I208" s="4">
        <v>200</v>
      </c>
      <c r="J208" s="22">
        <f t="shared" si="44"/>
        <v>200</v>
      </c>
      <c r="K208" s="4">
        <v>48</v>
      </c>
      <c r="L208" s="4">
        <v>120</v>
      </c>
      <c r="M208" s="5">
        <v>271</v>
      </c>
      <c r="N208" s="4">
        <v>0.5166051660516605</v>
      </c>
      <c r="O208" s="5">
        <v>76</v>
      </c>
      <c r="P208" s="4">
        <f t="shared" si="39"/>
        <v>2.6315789473684212</v>
      </c>
      <c r="R208" s="23"/>
      <c r="U208" s="5">
        <v>5</v>
      </c>
      <c r="V208" s="4">
        <f t="shared" si="45"/>
        <v>28</v>
      </c>
      <c r="W208" s="5">
        <v>2</v>
      </c>
      <c r="X208" s="4">
        <f>+F208/W208</f>
        <v>70</v>
      </c>
      <c r="Y208" s="27">
        <v>93</v>
      </c>
      <c r="Z208" s="4">
        <f>+J208/Y208</f>
        <v>2.150537634408602</v>
      </c>
      <c r="AB208" s="5">
        <v>1994</v>
      </c>
      <c r="AD208" s="5">
        <v>3</v>
      </c>
      <c r="AE208" s="5">
        <v>2</v>
      </c>
      <c r="AF208" s="5">
        <v>1</v>
      </c>
      <c r="AG208" s="5">
        <v>0</v>
      </c>
      <c r="AH208" s="5" t="s">
        <v>224</v>
      </c>
    </row>
    <row r="209" spans="1:34" ht="12.75">
      <c r="A209" s="29" t="s">
        <v>492</v>
      </c>
      <c r="B209" s="29"/>
      <c r="C209" s="1" t="s">
        <v>246</v>
      </c>
      <c r="E209" s="38" t="s">
        <v>0</v>
      </c>
      <c r="F209" s="30"/>
      <c r="I209" s="4">
        <v>70</v>
      </c>
      <c r="J209" s="22">
        <f t="shared" si="44"/>
        <v>70</v>
      </c>
      <c r="O209" s="5">
        <v>218</v>
      </c>
      <c r="P209" s="4">
        <f t="shared" si="39"/>
        <v>0.3211009174311927</v>
      </c>
      <c r="R209" s="23"/>
      <c r="T209" s="35"/>
      <c r="V209" s="4"/>
      <c r="X209" s="4"/>
      <c r="Y209" s="27">
        <v>0</v>
      </c>
      <c r="Z209" s="4" t="s">
        <v>50</v>
      </c>
      <c r="AA209" s="35"/>
      <c r="AB209" s="5">
        <v>1956</v>
      </c>
      <c r="AF209" s="5">
        <v>40</v>
      </c>
      <c r="AG209" s="5">
        <v>23</v>
      </c>
      <c r="AH209" s="5" t="s">
        <v>75</v>
      </c>
    </row>
    <row r="210" spans="1:34" ht="12.75">
      <c r="A210" s="1" t="s">
        <v>493</v>
      </c>
      <c r="C210" s="1" t="s">
        <v>80</v>
      </c>
      <c r="E210" s="38" t="s">
        <v>0</v>
      </c>
      <c r="F210" s="30">
        <v>576</v>
      </c>
      <c r="G210" s="4">
        <v>875</v>
      </c>
      <c r="H210" s="4">
        <v>875</v>
      </c>
      <c r="I210" s="4">
        <f>H210*1.2</f>
        <v>1050</v>
      </c>
      <c r="J210" s="22">
        <f t="shared" si="44"/>
        <v>1050</v>
      </c>
      <c r="K210" s="4">
        <v>576</v>
      </c>
      <c r="L210" s="4">
        <v>275</v>
      </c>
      <c r="M210" s="5">
        <v>678</v>
      </c>
      <c r="N210" s="4">
        <v>0.8495575221238938</v>
      </c>
      <c r="O210" s="5">
        <v>770</v>
      </c>
      <c r="P210" s="4">
        <f t="shared" si="39"/>
        <v>1.3636363636363635</v>
      </c>
      <c r="R210" s="23"/>
      <c r="S210" s="5">
        <v>0.438</v>
      </c>
      <c r="T210" s="27">
        <v>0.79</v>
      </c>
      <c r="U210" s="5">
        <v>178</v>
      </c>
      <c r="V210" s="4">
        <f>+F210/U210</f>
        <v>3.235955056179775</v>
      </c>
      <c r="W210" s="5">
        <v>32</v>
      </c>
      <c r="X210" s="4">
        <f>+F210/W210</f>
        <v>18</v>
      </c>
      <c r="Y210" s="27">
        <v>190</v>
      </c>
      <c r="Z210" s="4">
        <f aca="true" t="shared" si="46" ref="Z210:Z216">+J210/Y210</f>
        <v>5.526315789473684</v>
      </c>
      <c r="AA210" s="27">
        <v>239</v>
      </c>
      <c r="AB210" s="5">
        <v>1988</v>
      </c>
      <c r="AD210" s="5">
        <v>18</v>
      </c>
      <c r="AE210" s="5">
        <v>17</v>
      </c>
      <c r="AF210" s="5">
        <v>28</v>
      </c>
      <c r="AG210" s="5">
        <v>16</v>
      </c>
      <c r="AH210" s="5" t="s">
        <v>256</v>
      </c>
    </row>
    <row r="211" spans="1:34" ht="12.75">
      <c r="A211" s="1" t="s">
        <v>494</v>
      </c>
      <c r="C211" s="1" t="s">
        <v>62</v>
      </c>
      <c r="E211" s="38" t="s">
        <v>0</v>
      </c>
      <c r="F211" s="30">
        <v>474</v>
      </c>
      <c r="I211" s="4">
        <v>687</v>
      </c>
      <c r="J211" s="22">
        <f t="shared" si="44"/>
        <v>687</v>
      </c>
      <c r="K211" s="4">
        <v>474</v>
      </c>
      <c r="M211" s="5">
        <v>674</v>
      </c>
      <c r="N211" s="4">
        <v>0.7032640949554896</v>
      </c>
      <c r="O211" s="5">
        <v>583</v>
      </c>
      <c r="P211" s="4">
        <f t="shared" si="39"/>
        <v>1.1783876500857633</v>
      </c>
      <c r="Q211" s="5">
        <v>2990</v>
      </c>
      <c r="R211" s="23">
        <f>(F211/M211)/(Q211/10000)</f>
        <v>2.352053829282574</v>
      </c>
      <c r="S211" s="5">
        <v>0.394</v>
      </c>
      <c r="T211" s="27">
        <v>1.3</v>
      </c>
      <c r="U211" s="5">
        <v>239</v>
      </c>
      <c r="V211" s="4">
        <f>+F211/U211</f>
        <v>1.9832635983263598</v>
      </c>
      <c r="W211" s="5">
        <v>28</v>
      </c>
      <c r="X211" s="4">
        <f>+F211/W211</f>
        <v>16.928571428571427</v>
      </c>
      <c r="Y211" s="27">
        <v>272</v>
      </c>
      <c r="Z211" s="4">
        <f t="shared" si="46"/>
        <v>2.525735294117647</v>
      </c>
      <c r="AA211" s="27">
        <v>209</v>
      </c>
      <c r="AB211" s="5">
        <v>1984</v>
      </c>
      <c r="AC211" s="5" t="s">
        <v>6</v>
      </c>
      <c r="AD211" s="5">
        <v>41</v>
      </c>
      <c r="AE211" s="5">
        <v>37</v>
      </c>
      <c r="AF211" s="5">
        <v>51</v>
      </c>
      <c r="AG211" s="5">
        <v>35</v>
      </c>
      <c r="AH211" s="5" t="s">
        <v>94</v>
      </c>
    </row>
    <row r="212" spans="1:34" ht="12.75">
      <c r="A212" s="1" t="s">
        <v>501</v>
      </c>
      <c r="C212" s="1" t="s">
        <v>62</v>
      </c>
      <c r="E212" s="38" t="s">
        <v>0</v>
      </c>
      <c r="F212" s="21">
        <v>140</v>
      </c>
      <c r="I212" s="4">
        <v>235</v>
      </c>
      <c r="J212" s="22">
        <f t="shared" si="44"/>
        <v>235</v>
      </c>
      <c r="K212" s="4">
        <v>55</v>
      </c>
      <c r="M212" s="5">
        <v>299</v>
      </c>
      <c r="N212" s="4">
        <v>0.4682274247491639</v>
      </c>
      <c r="O212" s="5">
        <v>317</v>
      </c>
      <c r="P212" s="4">
        <f t="shared" si="39"/>
        <v>0.7413249211356467</v>
      </c>
      <c r="Q212" s="5">
        <v>3102</v>
      </c>
      <c r="R212" s="23">
        <f>(F212/M212)/(Q212/10000)</f>
        <v>1.5094372171152932</v>
      </c>
      <c r="U212" s="5">
        <v>0</v>
      </c>
      <c r="V212" s="34"/>
      <c r="W212" s="5">
        <v>0</v>
      </c>
      <c r="X212" s="5" t="s">
        <v>6</v>
      </c>
      <c r="Y212" s="5">
        <v>22</v>
      </c>
      <c r="Z212" s="4">
        <f t="shared" si="46"/>
        <v>10.681818181818182</v>
      </c>
      <c r="AB212" s="5">
        <v>1999</v>
      </c>
      <c r="AF212" s="5">
        <v>2</v>
      </c>
      <c r="AG212" s="5">
        <v>2</v>
      </c>
      <c r="AH212" s="5" t="s">
        <v>75</v>
      </c>
    </row>
    <row r="213" spans="1:34" ht="12.75">
      <c r="A213" s="29" t="s">
        <v>502</v>
      </c>
      <c r="B213" s="29"/>
      <c r="C213" s="29" t="s">
        <v>56</v>
      </c>
      <c r="E213" s="38" t="s">
        <v>0</v>
      </c>
      <c r="F213" s="21"/>
      <c r="I213" s="4">
        <v>450</v>
      </c>
      <c r="J213" s="22">
        <f t="shared" si="44"/>
        <v>450</v>
      </c>
      <c r="L213" s="4">
        <v>52</v>
      </c>
      <c r="O213" s="5">
        <v>478</v>
      </c>
      <c r="P213" s="4">
        <f>+J213/O213</f>
        <v>0.9414225941422594</v>
      </c>
      <c r="R213" s="23"/>
      <c r="T213" s="35"/>
      <c r="V213" s="34"/>
      <c r="Y213" s="5">
        <v>90</v>
      </c>
      <c r="Z213" s="4">
        <f t="shared" si="46"/>
        <v>5</v>
      </c>
      <c r="AA213" s="35"/>
      <c r="AB213" s="5">
        <v>1989</v>
      </c>
      <c r="AF213" s="5">
        <v>15</v>
      </c>
      <c r="AG213" s="5">
        <v>8</v>
      </c>
      <c r="AH213" s="5" t="s">
        <v>60</v>
      </c>
    </row>
    <row r="214" spans="1:34" ht="12.75">
      <c r="A214" s="1" t="s">
        <v>505</v>
      </c>
      <c r="C214" s="1" t="s">
        <v>80</v>
      </c>
      <c r="E214" s="38" t="s">
        <v>0</v>
      </c>
      <c r="F214" s="30">
        <v>595</v>
      </c>
      <c r="G214" s="4">
        <v>793</v>
      </c>
      <c r="H214" s="4">
        <v>793</v>
      </c>
      <c r="I214" s="4">
        <f>H214*1.2</f>
        <v>951.5999999999999</v>
      </c>
      <c r="J214" s="22">
        <f t="shared" si="44"/>
        <v>951.5999999999999</v>
      </c>
      <c r="K214" s="4">
        <v>595</v>
      </c>
      <c r="L214" s="4">
        <v>291</v>
      </c>
      <c r="M214" s="5">
        <v>607</v>
      </c>
      <c r="N214" s="4">
        <v>0.9802306425041186</v>
      </c>
      <c r="O214" s="5">
        <v>556</v>
      </c>
      <c r="P214" s="4">
        <f>+J214/O214</f>
        <v>1.7115107913669063</v>
      </c>
      <c r="Q214" s="5">
        <v>2072</v>
      </c>
      <c r="R214" s="23">
        <f>(F214/M214)/(Q214/10000)</f>
        <v>4.730842869228372</v>
      </c>
      <c r="S214" s="5">
        <v>0.14</v>
      </c>
      <c r="T214" s="27">
        <v>0.71</v>
      </c>
      <c r="U214" s="5">
        <v>237</v>
      </c>
      <c r="V214" s="4">
        <f>+F214/U214</f>
        <v>2.5105485232067513</v>
      </c>
      <c r="W214" s="5">
        <v>8</v>
      </c>
      <c r="X214" s="4">
        <f>+F214/W214</f>
        <v>74.375</v>
      </c>
      <c r="Y214" s="27">
        <v>112</v>
      </c>
      <c r="Z214" s="4">
        <f t="shared" si="46"/>
        <v>8.49642857142857</v>
      </c>
      <c r="AA214" s="27">
        <v>157</v>
      </c>
      <c r="AB214" s="5">
        <v>1970</v>
      </c>
      <c r="AD214" s="5">
        <v>148</v>
      </c>
      <c r="AE214" s="5">
        <v>83</v>
      </c>
      <c r="AF214" s="5">
        <v>158</v>
      </c>
      <c r="AG214" s="5">
        <v>73</v>
      </c>
      <c r="AH214" s="5" t="s">
        <v>170</v>
      </c>
    </row>
    <row r="215" spans="1:34" ht="12.75">
      <c r="A215" s="1" t="s">
        <v>506</v>
      </c>
      <c r="C215" s="1" t="s">
        <v>65</v>
      </c>
      <c r="E215" s="38" t="s">
        <v>0</v>
      </c>
      <c r="F215" s="21">
        <v>742</v>
      </c>
      <c r="I215" s="4">
        <v>1211</v>
      </c>
      <c r="J215" s="22">
        <f t="shared" si="44"/>
        <v>1211</v>
      </c>
      <c r="K215" s="4">
        <v>196</v>
      </c>
      <c r="L215" s="4">
        <v>299</v>
      </c>
      <c r="M215" s="5">
        <v>1711</v>
      </c>
      <c r="N215" s="4">
        <v>0.43366452367036823</v>
      </c>
      <c r="O215" s="5">
        <v>2813</v>
      </c>
      <c r="P215" s="4">
        <f>+J215/O215</f>
        <v>0.4305012442232492</v>
      </c>
      <c r="Q215" s="5">
        <v>3747</v>
      </c>
      <c r="R215" s="23">
        <f>(F215/M215)/(Q215/10000)</f>
        <v>1.1573646214848365</v>
      </c>
      <c r="T215" s="27">
        <v>1.87</v>
      </c>
      <c r="U215" s="5">
        <v>508</v>
      </c>
      <c r="V215" s="4">
        <f>+F215/U215</f>
        <v>1.4606299212598426</v>
      </c>
      <c r="W215" s="5">
        <v>119</v>
      </c>
      <c r="X215" s="4">
        <f>+F215/W215</f>
        <v>6.235294117647059</v>
      </c>
      <c r="Y215" s="36">
        <v>1136</v>
      </c>
      <c r="Z215" s="4">
        <f t="shared" si="46"/>
        <v>1.0660211267605635</v>
      </c>
      <c r="AA215" s="27">
        <v>606</v>
      </c>
      <c r="AB215" s="5">
        <v>1964</v>
      </c>
      <c r="AD215" s="5">
        <v>316</v>
      </c>
      <c r="AE215" s="5">
        <v>222</v>
      </c>
      <c r="AF215" s="5">
        <v>332</v>
      </c>
      <c r="AG215" s="5">
        <v>196</v>
      </c>
      <c r="AH215" s="5" t="s">
        <v>63</v>
      </c>
    </row>
    <row r="216" spans="1:34" ht="12.75">
      <c r="A216" s="1" t="s">
        <v>508</v>
      </c>
      <c r="C216" s="1" t="s">
        <v>56</v>
      </c>
      <c r="E216" s="38" t="s">
        <v>0</v>
      </c>
      <c r="F216" s="30">
        <v>1450</v>
      </c>
      <c r="I216" s="4">
        <v>1887</v>
      </c>
      <c r="J216" s="22">
        <f t="shared" si="44"/>
        <v>1887</v>
      </c>
      <c r="K216" s="4">
        <v>230</v>
      </c>
      <c r="L216" s="4">
        <v>84</v>
      </c>
      <c r="M216" s="5">
        <v>1145</v>
      </c>
      <c r="N216" s="4">
        <v>1.2663755458515285</v>
      </c>
      <c r="O216" s="5">
        <v>2177</v>
      </c>
      <c r="P216" s="4">
        <f>+J216/O216</f>
        <v>0.866789159393661</v>
      </c>
      <c r="Q216" s="5">
        <v>5480</v>
      </c>
      <c r="R216" s="23">
        <f>(F216/M216)/(Q216/10000)</f>
        <v>2.310904280750964</v>
      </c>
      <c r="S216" s="5">
        <v>0.803</v>
      </c>
      <c r="T216" s="27">
        <v>1.95</v>
      </c>
      <c r="U216" s="5">
        <v>1408</v>
      </c>
      <c r="V216" s="4">
        <f>+F216/U216</f>
        <v>1.0298295454545454</v>
      </c>
      <c r="W216" s="5">
        <v>220</v>
      </c>
      <c r="X216" s="4">
        <f>+F216/W216</f>
        <v>6.590909090909091</v>
      </c>
      <c r="Y216" s="36">
        <v>1312</v>
      </c>
      <c r="Z216" s="4">
        <f t="shared" si="46"/>
        <v>1.4382621951219512</v>
      </c>
      <c r="AA216" s="27">
        <v>672</v>
      </c>
      <c r="AB216" s="5">
        <v>1973</v>
      </c>
      <c r="AD216" s="5">
        <v>229</v>
      </c>
      <c r="AE216" s="5">
        <v>160</v>
      </c>
      <c r="AF216" s="5">
        <v>242</v>
      </c>
      <c r="AG216" s="5">
        <v>147</v>
      </c>
      <c r="AH216" s="5" t="s">
        <v>45</v>
      </c>
    </row>
    <row r="220" spans="1:3" ht="12.75">
      <c r="A220" s="11" t="s">
        <v>509</v>
      </c>
      <c r="B220" s="11" t="s">
        <v>510</v>
      </c>
      <c r="C220" s="11" t="s">
        <v>21</v>
      </c>
    </row>
    <row r="221" spans="1:2" ht="12.75">
      <c r="A221" s="1" t="s">
        <v>511</v>
      </c>
      <c r="B221" s="1" t="s">
        <v>512</v>
      </c>
    </row>
    <row r="222" spans="2:35" ht="12.75">
      <c r="B222" s="1" t="s">
        <v>513</v>
      </c>
      <c r="C222" s="1" t="s">
        <v>65</v>
      </c>
      <c r="E222" s="38" t="s">
        <v>0</v>
      </c>
      <c r="F222" s="30">
        <v>2120</v>
      </c>
      <c r="I222" s="5" t="s">
        <v>50</v>
      </c>
      <c r="J222" s="5" t="s">
        <v>50</v>
      </c>
      <c r="K222" s="4" t="s">
        <v>50</v>
      </c>
      <c r="M222" s="31">
        <v>1683</v>
      </c>
      <c r="N222" s="4">
        <f>F222/M222</f>
        <v>1.2596553773024362</v>
      </c>
      <c r="O222" s="5">
        <v>1969</v>
      </c>
      <c r="P222" s="4">
        <f>+J225/O222</f>
        <v>2.3550025393600813</v>
      </c>
      <c r="Q222" s="31">
        <v>5445</v>
      </c>
      <c r="R222" s="23">
        <f>(F222/M222)/(Q222/10000)</f>
        <v>2.3134166708951995</v>
      </c>
      <c r="S222" s="5">
        <v>0.232</v>
      </c>
      <c r="T222" s="27">
        <v>0.44</v>
      </c>
      <c r="U222" s="5">
        <v>578</v>
      </c>
      <c r="V222" s="4">
        <f>+F222/U222</f>
        <v>3.667820069204152</v>
      </c>
      <c r="W222" s="5">
        <v>79</v>
      </c>
      <c r="X222" s="4">
        <f>+F222/W222</f>
        <v>26.835443037974684</v>
      </c>
      <c r="Y222" s="27">
        <v>409</v>
      </c>
      <c r="Z222" s="4"/>
      <c r="AA222" s="27">
        <v>932</v>
      </c>
      <c r="AB222" s="5">
        <v>1958</v>
      </c>
      <c r="AC222" s="5">
        <v>1000</v>
      </c>
      <c r="AD222" s="5">
        <v>266</v>
      </c>
      <c r="AE222" s="5">
        <v>146</v>
      </c>
      <c r="AF222" s="5">
        <v>264</v>
      </c>
      <c r="AG222" s="5">
        <v>122</v>
      </c>
      <c r="AH222" s="5" t="s">
        <v>75</v>
      </c>
      <c r="AI222" s="1" t="s">
        <v>514</v>
      </c>
    </row>
    <row r="223" spans="2:34" ht="12.75">
      <c r="B223" s="1" t="s">
        <v>515</v>
      </c>
      <c r="C223" s="1" t="s">
        <v>65</v>
      </c>
      <c r="E223" s="38" t="s">
        <v>0</v>
      </c>
      <c r="F223" s="30">
        <v>495</v>
      </c>
      <c r="I223" s="4">
        <v>886</v>
      </c>
      <c r="J223" s="22">
        <f>MAX(G223:I223)</f>
        <v>886</v>
      </c>
      <c r="K223" s="4">
        <v>78</v>
      </c>
      <c r="L223" s="4">
        <v>126</v>
      </c>
      <c r="M223" s="31">
        <v>774</v>
      </c>
      <c r="N223" s="4">
        <f>F223/M223</f>
        <v>0.6395348837209303</v>
      </c>
      <c r="O223" s="5">
        <v>1002</v>
      </c>
      <c r="P223" s="4">
        <f>+J223/O223</f>
        <v>0.8842315369261478</v>
      </c>
      <c r="Q223" s="31">
        <v>5610</v>
      </c>
      <c r="R223" s="23">
        <f>(F223/M223)/(Q223/10000)</f>
        <v>1.1399908800729595</v>
      </c>
      <c r="S223" s="5">
        <v>0.138</v>
      </c>
      <c r="T223" s="27">
        <v>0.19</v>
      </c>
      <c r="U223" s="5">
        <v>89</v>
      </c>
      <c r="V223" s="4">
        <f>+F223/U223</f>
        <v>5.561797752808989</v>
      </c>
      <c r="W223" s="5">
        <v>49</v>
      </c>
      <c r="X223" s="4">
        <f>+F223/W223</f>
        <v>10.10204081632653</v>
      </c>
      <c r="Y223" s="27">
        <v>169</v>
      </c>
      <c r="Z223" s="4">
        <f>+J223/Y223</f>
        <v>5.242603550295858</v>
      </c>
      <c r="AA223" s="27">
        <v>893</v>
      </c>
      <c r="AB223" s="5">
        <v>1994</v>
      </c>
      <c r="AD223" s="5">
        <v>76</v>
      </c>
      <c r="AE223" s="5">
        <v>69</v>
      </c>
      <c r="AF223" s="5">
        <v>92</v>
      </c>
      <c r="AG223" s="5">
        <v>68</v>
      </c>
      <c r="AH223" s="5" t="s">
        <v>75</v>
      </c>
    </row>
    <row r="224" spans="2:34" ht="12.75">
      <c r="B224" s="1" t="s">
        <v>516</v>
      </c>
      <c r="C224" s="1" t="s">
        <v>65</v>
      </c>
      <c r="E224" s="38" t="s">
        <v>0</v>
      </c>
      <c r="F224" s="30">
        <v>645</v>
      </c>
      <c r="I224" s="4">
        <v>2043</v>
      </c>
      <c r="J224" s="22">
        <f>MAX(G224:I224)</f>
        <v>2043</v>
      </c>
      <c r="K224" s="4">
        <v>645</v>
      </c>
      <c r="M224" s="31">
        <v>647</v>
      </c>
      <c r="N224" s="4">
        <f>F224/M224</f>
        <v>0.9969088098918083</v>
      </c>
      <c r="O224" s="5">
        <v>909</v>
      </c>
      <c r="P224" s="4">
        <f>+J224/O224</f>
        <v>2.2475247524752477</v>
      </c>
      <c r="Q224" s="31"/>
      <c r="R224" s="23"/>
      <c r="U224" s="5">
        <v>46</v>
      </c>
      <c r="V224" s="4">
        <f>+F224/U224</f>
        <v>14.021739130434783</v>
      </c>
      <c r="W224" s="5">
        <v>21</v>
      </c>
      <c r="X224" s="4">
        <f>+F224/W224</f>
        <v>30.714285714285715</v>
      </c>
      <c r="Y224" s="5">
        <v>122</v>
      </c>
      <c r="Z224" s="4">
        <f>+J224/Y224</f>
        <v>16.74590163934426</v>
      </c>
      <c r="AB224" s="5">
        <v>1989</v>
      </c>
      <c r="AD224" s="5">
        <v>103</v>
      </c>
      <c r="AE224" s="5">
        <v>86</v>
      </c>
      <c r="AF224" s="5">
        <v>116</v>
      </c>
      <c r="AG224" s="5">
        <v>82</v>
      </c>
      <c r="AH224" s="5" t="s">
        <v>66</v>
      </c>
    </row>
    <row r="225" spans="2:33" ht="12.75">
      <c r="B225" s="1" t="s">
        <v>517</v>
      </c>
      <c r="F225" s="30">
        <f>SUM(F222:F224)</f>
        <v>3260</v>
      </c>
      <c r="I225" s="4">
        <v>4637</v>
      </c>
      <c r="J225" s="22">
        <v>4637</v>
      </c>
      <c r="K225" s="4">
        <v>2120</v>
      </c>
      <c r="M225" s="31">
        <f>SUM(M222:M224)</f>
        <v>3104</v>
      </c>
      <c r="N225" s="4">
        <f>F225/M225</f>
        <v>1.050257731958763</v>
      </c>
      <c r="O225" s="5">
        <f>SUM(O222:O224)</f>
        <v>3880</v>
      </c>
      <c r="P225" s="4">
        <f>J225/O225</f>
        <v>1.1951030927835051</v>
      </c>
      <c r="Q225" s="31">
        <f>SUM(Q222:Q223)/2</f>
        <v>5527.5</v>
      </c>
      <c r="R225" s="23">
        <f>K225/Q225</f>
        <v>0.3835368611488014</v>
      </c>
      <c r="U225" s="5">
        <f>SUM(U222:U224)</f>
        <v>713</v>
      </c>
      <c r="V225" s="4">
        <f>+F225/U225</f>
        <v>4.572230014025245</v>
      </c>
      <c r="W225" s="5">
        <f>SUM(W222:W224)</f>
        <v>149</v>
      </c>
      <c r="X225" s="4">
        <f>+F225/W225</f>
        <v>21.879194630872483</v>
      </c>
      <c r="Y225" s="5">
        <f>SUM(Y222:Y224)</f>
        <v>700</v>
      </c>
      <c r="Z225" s="4">
        <f>+J225/Y225</f>
        <v>6.6242857142857146</v>
      </c>
      <c r="AD225" s="5">
        <f>SUM(AD222:AD224)</f>
        <v>445</v>
      </c>
      <c r="AE225" s="5">
        <f>SUM(AE222:AE224)</f>
        <v>301</v>
      </c>
      <c r="AF225" s="5">
        <f>SUM(AF222:AF224)</f>
        <v>472</v>
      </c>
      <c r="AG225" s="5">
        <f>SUM(AG222:AG224)</f>
        <v>272</v>
      </c>
    </row>
    <row r="226" spans="1:26" ht="12.75">
      <c r="A226" s="1" t="s">
        <v>518</v>
      </c>
      <c r="B226" s="1" t="s">
        <v>512</v>
      </c>
      <c r="F226" s="30"/>
      <c r="J226" s="22"/>
      <c r="M226" s="31"/>
      <c r="P226" s="4"/>
      <c r="Q226" s="31"/>
      <c r="R226" s="23"/>
      <c r="V226" s="4"/>
      <c r="X226" s="4"/>
      <c r="Z226" s="4"/>
    </row>
    <row r="227" spans="2:35" ht="12.75">
      <c r="B227" s="1" t="s">
        <v>513</v>
      </c>
      <c r="C227" s="1" t="s">
        <v>65</v>
      </c>
      <c r="E227" s="38" t="s">
        <v>0</v>
      </c>
      <c r="F227" s="30">
        <v>2120</v>
      </c>
      <c r="I227" s="5" t="s">
        <v>50</v>
      </c>
      <c r="J227" s="5" t="s">
        <v>50</v>
      </c>
      <c r="K227" s="43"/>
      <c r="M227" s="31">
        <v>1683</v>
      </c>
      <c r="N227" s="4">
        <f>F227/M227</f>
        <v>1.2596553773024362</v>
      </c>
      <c r="O227" s="5">
        <v>1969</v>
      </c>
      <c r="P227" s="4"/>
      <c r="Q227" s="31">
        <v>5445</v>
      </c>
      <c r="R227" s="23">
        <f>(F227/M227)/(Q227/10000)</f>
        <v>2.3134166708951995</v>
      </c>
      <c r="S227" s="5">
        <v>0.232</v>
      </c>
      <c r="T227" s="27">
        <v>0.44</v>
      </c>
      <c r="U227" s="5">
        <v>578</v>
      </c>
      <c r="V227" s="4">
        <f>+F227/U227</f>
        <v>3.667820069204152</v>
      </c>
      <c r="W227" s="5">
        <v>79</v>
      </c>
      <c r="X227" s="4">
        <f>+F227/W227</f>
        <v>26.835443037974684</v>
      </c>
      <c r="Y227" s="27">
        <v>409</v>
      </c>
      <c r="Z227" s="4"/>
      <c r="AA227" s="27">
        <v>932</v>
      </c>
      <c r="AB227" s="5">
        <v>1958</v>
      </c>
      <c r="AC227" s="5">
        <v>1000</v>
      </c>
      <c r="AD227" s="5">
        <v>266</v>
      </c>
      <c r="AE227" s="5">
        <v>146</v>
      </c>
      <c r="AF227" s="5">
        <v>264</v>
      </c>
      <c r="AG227" s="5">
        <v>122</v>
      </c>
      <c r="AH227" s="5" t="s">
        <v>75</v>
      </c>
      <c r="AI227" s="1" t="s">
        <v>514</v>
      </c>
    </row>
    <row r="228" spans="2:34" ht="12.75">
      <c r="B228" s="1" t="s">
        <v>516</v>
      </c>
      <c r="C228" s="1" t="s">
        <v>65</v>
      </c>
      <c r="E228" s="38" t="s">
        <v>0</v>
      </c>
      <c r="F228" s="30">
        <v>645</v>
      </c>
      <c r="I228" s="4">
        <v>2043</v>
      </c>
      <c r="J228" s="22">
        <f>MAX(G228:I228)</f>
        <v>2043</v>
      </c>
      <c r="K228" s="4">
        <v>645</v>
      </c>
      <c r="M228" s="31">
        <v>647</v>
      </c>
      <c r="N228" s="4">
        <f>F228/M228</f>
        <v>0.9969088098918083</v>
      </c>
      <c r="O228" s="5">
        <v>909</v>
      </c>
      <c r="P228" s="4">
        <f>J228/O228</f>
        <v>2.2475247524752477</v>
      </c>
      <c r="Q228" s="31"/>
      <c r="R228" s="23"/>
      <c r="U228" s="5">
        <v>46</v>
      </c>
      <c r="V228" s="4">
        <f>+F228/U228</f>
        <v>14.021739130434783</v>
      </c>
      <c r="W228" s="5">
        <v>21</v>
      </c>
      <c r="X228" s="4">
        <f>+F228/W228</f>
        <v>30.714285714285715</v>
      </c>
      <c r="Y228" s="5">
        <v>122</v>
      </c>
      <c r="Z228" s="4">
        <f>+J228/Y228</f>
        <v>16.74590163934426</v>
      </c>
      <c r="AB228" s="5">
        <v>1989</v>
      </c>
      <c r="AD228" s="5">
        <v>103</v>
      </c>
      <c r="AE228" s="5">
        <v>86</v>
      </c>
      <c r="AF228" s="5">
        <v>116</v>
      </c>
      <c r="AG228" s="5">
        <v>82</v>
      </c>
      <c r="AH228" s="5" t="s">
        <v>66</v>
      </c>
    </row>
    <row r="229" spans="2:33" ht="12.75">
      <c r="B229" s="1" t="s">
        <v>517</v>
      </c>
      <c r="F229" s="30">
        <f>SUM(F227:F228)</f>
        <v>2765</v>
      </c>
      <c r="I229" s="4">
        <v>4390</v>
      </c>
      <c r="J229" s="22">
        <v>4390</v>
      </c>
      <c r="M229" s="31">
        <f>SUM(M227:M228)</f>
        <v>2330</v>
      </c>
      <c r="N229" s="4">
        <f>F229/M229</f>
        <v>1.1866952789699572</v>
      </c>
      <c r="O229" s="5">
        <f>SUM(O227:O228)</f>
        <v>2878</v>
      </c>
      <c r="P229" s="4">
        <f>J229/O229</f>
        <v>1.5253648366921473</v>
      </c>
      <c r="Q229" s="31">
        <v>5445</v>
      </c>
      <c r="R229" s="23">
        <f>(F229/M229)/(Q229/10000)</f>
        <v>2.179421999944825</v>
      </c>
      <c r="U229" s="5">
        <f>SUM(U227:U228)</f>
        <v>624</v>
      </c>
      <c r="V229" s="4">
        <f>+F229/U229</f>
        <v>4.431089743589744</v>
      </c>
      <c r="W229" s="5">
        <f>SUM(W227:W228)</f>
        <v>100</v>
      </c>
      <c r="X229" s="4">
        <f>+F229/W229</f>
        <v>27.65</v>
      </c>
      <c r="Y229" s="5">
        <f>SUM(Y227:Y228)</f>
        <v>531</v>
      </c>
      <c r="Z229" s="4">
        <f>+J229/Y229</f>
        <v>8.267419962335216</v>
      </c>
      <c r="AD229" s="5">
        <f>SUM(AD226:AD228)</f>
        <v>369</v>
      </c>
      <c r="AE229" s="5">
        <f>SUM(AE226:AE228)</f>
        <v>232</v>
      </c>
      <c r="AF229" s="5">
        <f>SUM(AF226:AF228)</f>
        <v>380</v>
      </c>
      <c r="AG229" s="5">
        <f>SUM(AG226:AG228)</f>
        <v>204</v>
      </c>
    </row>
    <row r="230" spans="1:27" ht="12.75">
      <c r="A230" s="1" t="s">
        <v>538</v>
      </c>
      <c r="B230" s="1" t="s">
        <v>512</v>
      </c>
      <c r="C230" s="29"/>
      <c r="P230" s="4"/>
      <c r="T230" s="35"/>
      <c r="Y230" s="31"/>
      <c r="AA230" s="35"/>
    </row>
    <row r="231" spans="2:34" ht="12.75">
      <c r="B231" s="41" t="s">
        <v>539</v>
      </c>
      <c r="C231" s="1" t="s">
        <v>80</v>
      </c>
      <c r="E231" s="38" t="s">
        <v>0</v>
      </c>
      <c r="F231" s="30">
        <v>171</v>
      </c>
      <c r="G231" s="44">
        <v>220</v>
      </c>
      <c r="H231" s="44">
        <v>220</v>
      </c>
      <c r="I231" s="44">
        <v>264</v>
      </c>
      <c r="J231" s="22">
        <f>MAX(G231:I231)</f>
        <v>264</v>
      </c>
      <c r="K231" s="4">
        <v>59</v>
      </c>
      <c r="L231" s="44"/>
      <c r="M231" s="5">
        <v>447</v>
      </c>
      <c r="N231" s="4">
        <v>0.3825503355704698</v>
      </c>
      <c r="O231" s="27">
        <v>396</v>
      </c>
      <c r="P231" s="4">
        <f>+J231/O231</f>
        <v>0.6666666666666666</v>
      </c>
      <c r="Q231" s="5">
        <v>3139</v>
      </c>
      <c r="R231" s="23">
        <f>(F231/M231)/(Q231/10000)</f>
        <v>1.2187012920371767</v>
      </c>
      <c r="T231" s="27"/>
      <c r="U231" s="5">
        <v>44</v>
      </c>
      <c r="V231" s="4">
        <f>+F231/U231</f>
        <v>3.8863636363636362</v>
      </c>
      <c r="W231" s="5">
        <v>12</v>
      </c>
      <c r="X231" s="4">
        <f>+F231/W231</f>
        <v>14.25</v>
      </c>
      <c r="Y231" s="27">
        <v>40</v>
      </c>
      <c r="Z231" s="4">
        <f>+J231/Y231</f>
        <v>6.6</v>
      </c>
      <c r="AA231" s="27"/>
      <c r="AB231" s="5">
        <v>1972</v>
      </c>
      <c r="AC231" s="5">
        <v>1500</v>
      </c>
      <c r="AD231" s="5">
        <v>202</v>
      </c>
      <c r="AE231" s="5">
        <v>148</v>
      </c>
      <c r="AF231" s="5">
        <v>210</v>
      </c>
      <c r="AG231" s="5">
        <v>128</v>
      </c>
      <c r="AH231" s="5" t="s">
        <v>75</v>
      </c>
    </row>
    <row r="232" spans="2:35" ht="12.75">
      <c r="B232" s="28" t="s">
        <v>540</v>
      </c>
      <c r="C232" s="29" t="s">
        <v>80</v>
      </c>
      <c r="E232" s="38" t="s">
        <v>0</v>
      </c>
      <c r="F232" s="30"/>
      <c r="G232" s="4">
        <v>175</v>
      </c>
      <c r="H232" s="4">
        <v>175</v>
      </c>
      <c r="I232" s="4">
        <v>210</v>
      </c>
      <c r="J232" s="22">
        <f>MAX(G232:I232)</f>
        <v>210</v>
      </c>
      <c r="O232" s="5">
        <v>327</v>
      </c>
      <c r="P232" s="4">
        <f>+J232/O232</f>
        <v>0.6422018348623854</v>
      </c>
      <c r="R232" s="23"/>
      <c r="T232" s="32"/>
      <c r="V232" s="4"/>
      <c r="X232" s="4"/>
      <c r="Y232" s="27">
        <v>6</v>
      </c>
      <c r="Z232" s="4">
        <f>+J232/Y232</f>
        <v>35</v>
      </c>
      <c r="AA232" s="32"/>
      <c r="AB232" s="5">
        <v>1995</v>
      </c>
      <c r="AF232" s="5">
        <v>8</v>
      </c>
      <c r="AG232" s="5">
        <v>6</v>
      </c>
      <c r="AH232" s="5" t="s">
        <v>75</v>
      </c>
      <c r="AI232" s="41"/>
    </row>
    <row r="233" spans="2:35" ht="12.75">
      <c r="B233" s="1" t="s">
        <v>517</v>
      </c>
      <c r="C233" s="29"/>
      <c r="L233" s="4">
        <v>85</v>
      </c>
      <c r="P233" s="4"/>
      <c r="T233" s="35"/>
      <c r="Y233" s="31"/>
      <c r="AA233" s="35"/>
      <c r="AD233" s="5">
        <f>SUM(AD230:AD232)</f>
        <v>202</v>
      </c>
      <c r="AE233" s="5">
        <f>SUM(AE230:AE232)</f>
        <v>148</v>
      </c>
      <c r="AF233" s="5">
        <f>SUM(AF230:AF232)</f>
        <v>218</v>
      </c>
      <c r="AG233" s="5">
        <f>SUM(AG230:AG232)</f>
        <v>134</v>
      </c>
      <c r="AI233" s="41" t="s">
        <v>541</v>
      </c>
    </row>
    <row r="234" spans="3:27" ht="12.75">
      <c r="C234" s="29"/>
      <c r="P234" s="4"/>
      <c r="T234" s="35"/>
      <c r="Y234" s="31"/>
      <c r="AA234" s="35"/>
    </row>
    <row r="235" spans="1:35" ht="12.75">
      <c r="A235" s="7"/>
      <c r="B235" s="41"/>
      <c r="C235" s="7"/>
      <c r="F235" s="7"/>
      <c r="G235" s="7"/>
      <c r="H235" s="7"/>
      <c r="I235" s="7"/>
      <c r="J235" s="7"/>
      <c r="K235" s="43"/>
      <c r="L235" s="7"/>
      <c r="M235" s="7"/>
      <c r="N235" s="43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</row>
    <row r="236" spans="1:35" ht="12.75">
      <c r="A236" s="29" t="s">
        <v>542</v>
      </c>
      <c r="B236" s="28"/>
      <c r="C236" s="7"/>
      <c r="E236" s="53"/>
      <c r="F236" s="7"/>
      <c r="G236" s="7"/>
      <c r="H236" s="7"/>
      <c r="I236" s="7"/>
      <c r="J236" s="7"/>
      <c r="K236" s="43"/>
      <c r="L236" s="7"/>
      <c r="M236" s="7"/>
      <c r="N236" s="43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</row>
    <row r="237" spans="1:27" ht="12.75">
      <c r="A237" s="24" t="s">
        <v>543</v>
      </c>
      <c r="C237" s="29"/>
      <c r="P237" s="4"/>
      <c r="T237" s="35"/>
      <c r="Y237" s="31"/>
      <c r="AA237" s="35"/>
    </row>
    <row r="238" spans="3:27" ht="12.75">
      <c r="C238" s="29"/>
      <c r="P238" s="4"/>
      <c r="T238" s="35"/>
      <c r="Y238" s="31"/>
      <c r="AA238" s="35"/>
    </row>
    <row r="239" spans="3:27" ht="12.75">
      <c r="C239" s="29"/>
      <c r="P239" s="4"/>
      <c r="T239" s="35"/>
      <c r="Y239" s="31"/>
      <c r="AA239" s="35"/>
    </row>
    <row r="240" spans="3:27" ht="12.75">
      <c r="C240" s="29"/>
      <c r="P240" s="4"/>
      <c r="T240" s="35"/>
      <c r="Y240" s="31"/>
      <c r="AA240" s="35"/>
    </row>
    <row r="241" spans="3:27" ht="12.75">
      <c r="C241" s="29"/>
      <c r="P241" s="4"/>
      <c r="T241" s="35"/>
      <c r="Y241" s="31"/>
      <c r="AA241" s="35"/>
    </row>
    <row r="242" spans="3:27" ht="12.75">
      <c r="C242" s="29"/>
      <c r="P242" s="4"/>
      <c r="T242" s="35"/>
      <c r="Y242" s="31"/>
      <c r="AA242" s="35"/>
    </row>
    <row r="243" spans="3:27" ht="12.75">
      <c r="C243" s="29"/>
      <c r="T243" s="35"/>
      <c r="Y243" s="35"/>
      <c r="AA243" s="35"/>
    </row>
    <row r="244" spans="1:35" ht="12.75">
      <c r="A244" s="7"/>
      <c r="C244" s="7"/>
      <c r="F244" s="7"/>
      <c r="G244" s="7"/>
      <c r="H244" s="7"/>
      <c r="I244" s="7"/>
      <c r="J244" s="7"/>
      <c r="K244" s="43"/>
      <c r="L244" s="7"/>
      <c r="M244" s="7"/>
      <c r="N244" s="43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</row>
    <row r="245" spans="1:35" ht="12.75">
      <c r="A245" s="7"/>
      <c r="C245" s="7"/>
      <c r="F245" s="7"/>
      <c r="G245" s="7"/>
      <c r="H245" s="7"/>
      <c r="I245" s="7"/>
      <c r="J245" s="7"/>
      <c r="K245" s="43"/>
      <c r="L245" s="7"/>
      <c r="M245" s="7"/>
      <c r="N245" s="43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</row>
    <row r="246" spans="1:27" ht="12.75">
      <c r="A246" s="29"/>
      <c r="B246" s="29"/>
      <c r="C246" s="29"/>
      <c r="T246" s="35"/>
      <c r="Y246" s="35"/>
      <c r="AA246" s="35"/>
    </row>
    <row r="247" spans="2:27" ht="12.75">
      <c r="B247" s="29"/>
      <c r="C247" s="29"/>
      <c r="T247" s="35"/>
      <c r="Y247" s="35"/>
      <c r="AA247" s="35"/>
    </row>
    <row r="248" spans="2:27" ht="12.75">
      <c r="B248" s="29"/>
      <c r="C248" s="29"/>
      <c r="T248" s="35"/>
      <c r="Y248" s="35"/>
      <c r="AA248" s="35"/>
    </row>
    <row r="249" spans="1:27" ht="12.75">
      <c r="A249" s="29"/>
      <c r="B249" s="29"/>
      <c r="C249" s="29"/>
      <c r="T249" s="35"/>
      <c r="Y249" s="35"/>
      <c r="AA249" s="35"/>
    </row>
    <row r="250" spans="1:27" ht="12.75">
      <c r="A250" s="29"/>
      <c r="B250" s="29"/>
      <c r="C250" s="29"/>
      <c r="T250" s="35"/>
      <c r="Y250" s="35"/>
      <c r="AA250" s="35"/>
    </row>
    <row r="251" spans="1:3" ht="12.75">
      <c r="A251" s="29"/>
      <c r="B251" s="29"/>
      <c r="C251" s="29"/>
    </row>
    <row r="252" spans="1:3" ht="12.75">
      <c r="A252" s="29"/>
      <c r="B252" s="29"/>
      <c r="C252" s="29"/>
    </row>
    <row r="253" spans="1:3" ht="12.75">
      <c r="A253" s="29"/>
      <c r="B253" s="29"/>
      <c r="C253" s="29"/>
    </row>
    <row r="254" spans="1:3" ht="12.75">
      <c r="A254" s="29"/>
      <c r="B254" s="29"/>
      <c r="C254" s="29"/>
    </row>
    <row r="255" spans="1:2" ht="12.75">
      <c r="A255" s="29"/>
      <c r="B255" s="29"/>
    </row>
    <row r="256" spans="1:2" ht="12.75">
      <c r="A256" s="29"/>
      <c r="B256" s="29"/>
    </row>
    <row r="257" spans="1:2" ht="12.75">
      <c r="A257" s="29"/>
      <c r="B257" s="29"/>
    </row>
    <row r="258" spans="1:26" ht="12.75">
      <c r="A258" s="29"/>
      <c r="B258" s="29"/>
      <c r="F258" s="30"/>
      <c r="J258" s="30"/>
      <c r="R258" s="23"/>
      <c r="V258" s="4"/>
      <c r="X258" s="4"/>
      <c r="Z258" s="4"/>
    </row>
    <row r="259" spans="1:2" ht="12.75">
      <c r="A259" s="29"/>
      <c r="B259" s="29"/>
    </row>
    <row r="260" ht="12.75">
      <c r="B260" s="29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156"/>
  <sheetViews>
    <sheetView workbookViewId="0" topLeftCell="A39">
      <selection activeCell="D82" sqref="D82"/>
    </sheetView>
  </sheetViews>
  <sheetFormatPr defaultColWidth="9.140625" defaultRowHeight="12.75"/>
  <cols>
    <col min="1" max="1" width="41.00390625" style="1" customWidth="1"/>
    <col min="2" max="3" width="25.7109375" style="1" customWidth="1"/>
    <col min="4" max="4" width="9.140625" style="27" customWidth="1"/>
    <col min="5" max="5" width="13.57421875" style="38" customWidth="1"/>
    <col min="6" max="6" width="8.28125" style="5" bestFit="1" customWidth="1"/>
    <col min="7" max="7" width="10.8515625" style="4" bestFit="1" customWidth="1"/>
    <col min="8" max="8" width="9.140625" style="4" customWidth="1"/>
    <col min="9" max="9" width="11.140625" style="4" bestFit="1" customWidth="1"/>
    <col min="10" max="10" width="8.421875" style="5" bestFit="1" customWidth="1"/>
    <col min="11" max="12" width="8.421875" style="4" bestFit="1" customWidth="1"/>
    <col min="13" max="13" width="7.7109375" style="5" bestFit="1" customWidth="1"/>
    <col min="14" max="14" width="5.8515625" style="4" customWidth="1"/>
    <col min="15" max="15" width="9.421875" style="5" customWidth="1"/>
    <col min="16" max="16" width="7.140625" style="5" bestFit="1" customWidth="1"/>
    <col min="17" max="17" width="5.8515625" style="5" bestFit="1" customWidth="1"/>
    <col min="18" max="18" width="15.00390625" style="4" bestFit="1" customWidth="1"/>
    <col min="19" max="19" width="6.28125" style="5" customWidth="1"/>
    <col min="20" max="20" width="6.28125" style="5" bestFit="1" customWidth="1"/>
    <col min="21" max="21" width="5.28125" style="5" bestFit="1" customWidth="1"/>
    <col min="22" max="22" width="6.57421875" style="5" bestFit="1" customWidth="1"/>
    <col min="23" max="23" width="6.00390625" style="5" customWidth="1"/>
    <col min="24" max="24" width="9.7109375" style="5" customWidth="1"/>
    <col min="25" max="25" width="8.00390625" style="5" bestFit="1" customWidth="1"/>
    <col min="26" max="26" width="10.00390625" style="5" customWidth="1"/>
    <col min="27" max="27" width="10.140625" style="5" bestFit="1" customWidth="1"/>
    <col min="28" max="28" width="8.8515625" style="5" bestFit="1" customWidth="1"/>
    <col min="29" max="29" width="9.421875" style="5" bestFit="1" customWidth="1"/>
    <col min="30" max="30" width="7.57421875" style="5" bestFit="1" customWidth="1"/>
    <col min="31" max="33" width="6.7109375" style="5" customWidth="1"/>
    <col min="34" max="34" width="15.8515625" style="5" bestFit="1" customWidth="1"/>
    <col min="35" max="35" width="109.57421875" style="1" bestFit="1" customWidth="1"/>
    <col min="37" max="37" width="9.140625" style="7" customWidth="1"/>
    <col min="38" max="38" width="29.00390625" style="0" customWidth="1"/>
    <col min="39" max="39" width="18.7109375" style="0" customWidth="1"/>
    <col min="40" max="16384" width="9.140625" style="7" customWidth="1"/>
  </cols>
  <sheetData>
    <row r="1" spans="6:38" ht="12.75">
      <c r="F1" s="2"/>
      <c r="G1" s="2"/>
      <c r="H1" s="2"/>
      <c r="I1" s="2"/>
      <c r="J1" s="2"/>
      <c r="K1" s="3"/>
      <c r="M1" s="2"/>
      <c r="N1" s="3"/>
      <c r="Q1" s="2"/>
      <c r="R1" s="6"/>
      <c r="S1" s="2"/>
      <c r="U1" s="2"/>
      <c r="V1" s="2"/>
      <c r="W1" s="2"/>
      <c r="X1" s="2"/>
      <c r="Z1" s="2"/>
      <c r="AB1" s="2"/>
      <c r="AC1" s="2"/>
      <c r="AD1" s="2"/>
      <c r="AE1" s="2"/>
      <c r="AF1" s="2"/>
      <c r="AG1" s="2"/>
      <c r="AL1" s="7" t="s">
        <v>6</v>
      </c>
    </row>
    <row r="2" spans="6:33" ht="12.75">
      <c r="F2" s="2" t="s">
        <v>4</v>
      </c>
      <c r="G2" s="8">
        <v>2004</v>
      </c>
      <c r="H2" s="8">
        <v>2004</v>
      </c>
      <c r="I2" s="8">
        <v>2004</v>
      </c>
      <c r="J2" s="2">
        <v>2004</v>
      </c>
      <c r="K2" s="3" t="s">
        <v>4</v>
      </c>
      <c r="L2" s="9">
        <v>2004</v>
      </c>
      <c r="M2" s="2">
        <v>1999</v>
      </c>
      <c r="N2" s="6">
        <v>1999</v>
      </c>
      <c r="O2" s="10">
        <v>2003</v>
      </c>
      <c r="P2" s="10">
        <v>2003</v>
      </c>
      <c r="Q2" s="2">
        <v>1999</v>
      </c>
      <c r="R2" s="6">
        <v>1999</v>
      </c>
      <c r="S2" s="2">
        <v>1999</v>
      </c>
      <c r="T2" s="2">
        <v>2002</v>
      </c>
      <c r="U2" s="2">
        <v>1999</v>
      </c>
      <c r="V2" s="2">
        <v>1999</v>
      </c>
      <c r="W2" s="2">
        <v>1999</v>
      </c>
      <c r="X2" s="2">
        <v>1999</v>
      </c>
      <c r="Y2" s="2">
        <v>2002</v>
      </c>
      <c r="Z2" s="2">
        <v>2002</v>
      </c>
      <c r="AA2" s="2">
        <v>2002</v>
      </c>
      <c r="AB2" s="2" t="s">
        <v>5</v>
      </c>
      <c r="AC2" s="2">
        <v>1986</v>
      </c>
      <c r="AD2" s="2">
        <v>1999</v>
      </c>
      <c r="AE2" s="2">
        <v>1999</v>
      </c>
      <c r="AF2" s="2">
        <v>2004</v>
      </c>
      <c r="AG2" s="2">
        <v>2004</v>
      </c>
    </row>
    <row r="3" spans="1:39" ht="12.75">
      <c r="A3" s="11" t="s">
        <v>6</v>
      </c>
      <c r="B3" s="11"/>
      <c r="E3" s="53"/>
      <c r="F3" s="2" t="s">
        <v>7</v>
      </c>
      <c r="G3" s="8" t="s">
        <v>8</v>
      </c>
      <c r="H3" s="12" t="s">
        <v>8</v>
      </c>
      <c r="I3" s="12" t="s">
        <v>8</v>
      </c>
      <c r="J3" s="2" t="s">
        <v>8</v>
      </c>
      <c r="K3" s="3" t="s">
        <v>9</v>
      </c>
      <c r="L3" s="13" t="s">
        <v>9</v>
      </c>
      <c r="M3" s="2" t="s">
        <v>10</v>
      </c>
      <c r="N3" s="3" t="s">
        <v>11</v>
      </c>
      <c r="O3" s="2" t="s">
        <v>10</v>
      </c>
      <c r="P3" s="2" t="s">
        <v>11</v>
      </c>
      <c r="Q3" s="2" t="s">
        <v>12</v>
      </c>
      <c r="R3" s="6" t="s">
        <v>11</v>
      </c>
      <c r="S3" s="2" t="s">
        <v>13</v>
      </c>
      <c r="T3" s="2" t="s">
        <v>13</v>
      </c>
      <c r="U3" s="2" t="s">
        <v>14</v>
      </c>
      <c r="V3" s="2" t="s">
        <v>15</v>
      </c>
      <c r="W3" s="2" t="s">
        <v>16</v>
      </c>
      <c r="X3" s="2" t="s">
        <v>15</v>
      </c>
      <c r="Y3" s="2" t="s">
        <v>16</v>
      </c>
      <c r="Z3" s="2" t="s">
        <v>15</v>
      </c>
      <c r="AA3" s="2" t="s">
        <v>17</v>
      </c>
      <c r="AB3" s="2" t="s">
        <v>18</v>
      </c>
      <c r="AC3" s="2" t="s">
        <v>14</v>
      </c>
      <c r="AD3" s="2" t="s">
        <v>19</v>
      </c>
      <c r="AE3" s="14" t="s">
        <v>19</v>
      </c>
      <c r="AF3" s="2" t="s">
        <v>19</v>
      </c>
      <c r="AG3" s="14" t="s">
        <v>19</v>
      </c>
      <c r="AL3" s="7"/>
      <c r="AM3" s="7"/>
    </row>
    <row r="4" spans="1:39" ht="12.75">
      <c r="A4" s="15" t="s">
        <v>20</v>
      </c>
      <c r="B4" s="15"/>
      <c r="C4" s="15" t="s">
        <v>21</v>
      </c>
      <c r="D4" s="50" t="s">
        <v>44</v>
      </c>
      <c r="E4" s="52" t="s">
        <v>607</v>
      </c>
      <c r="F4" s="16" t="s">
        <v>22</v>
      </c>
      <c r="G4" s="17" t="s">
        <v>23</v>
      </c>
      <c r="H4" s="18" t="s">
        <v>24</v>
      </c>
      <c r="I4" s="18" t="s">
        <v>25</v>
      </c>
      <c r="J4" s="16" t="s">
        <v>26</v>
      </c>
      <c r="K4" s="19" t="s">
        <v>26</v>
      </c>
      <c r="L4" s="16" t="s">
        <v>26</v>
      </c>
      <c r="M4" s="16" t="s">
        <v>27</v>
      </c>
      <c r="N4" s="19" t="s">
        <v>28</v>
      </c>
      <c r="O4" s="16" t="s">
        <v>27</v>
      </c>
      <c r="P4" s="16" t="s">
        <v>29</v>
      </c>
      <c r="Q4" s="16" t="s">
        <v>586</v>
      </c>
      <c r="R4" s="20" t="s">
        <v>30</v>
      </c>
      <c r="S4" s="16" t="s">
        <v>31</v>
      </c>
      <c r="T4" s="16" t="s">
        <v>31</v>
      </c>
      <c r="U4" s="16" t="s">
        <v>32</v>
      </c>
      <c r="V4" s="16" t="s">
        <v>585</v>
      </c>
      <c r="W4" s="16" t="s">
        <v>32</v>
      </c>
      <c r="X4" s="16" t="s">
        <v>34</v>
      </c>
      <c r="Y4" s="16" t="s">
        <v>32</v>
      </c>
      <c r="Z4" s="16" t="s">
        <v>34</v>
      </c>
      <c r="AA4" s="16" t="s">
        <v>36</v>
      </c>
      <c r="AB4" s="16" t="s">
        <v>37</v>
      </c>
      <c r="AC4" s="16" t="s">
        <v>38</v>
      </c>
      <c r="AD4" s="16" t="s">
        <v>39</v>
      </c>
      <c r="AE4" s="16" t="s">
        <v>40</v>
      </c>
      <c r="AF4" s="16" t="s">
        <v>39</v>
      </c>
      <c r="AG4" s="16" t="s">
        <v>40</v>
      </c>
      <c r="AH4" s="16" t="s">
        <v>41</v>
      </c>
      <c r="AI4" s="15" t="s">
        <v>42</v>
      </c>
      <c r="AL4" s="7"/>
      <c r="AM4" s="7"/>
    </row>
    <row r="5" spans="1:39" ht="12.75">
      <c r="A5" s="1" t="s">
        <v>43</v>
      </c>
      <c r="C5" s="1" t="s">
        <v>44</v>
      </c>
      <c r="D5" s="27" t="s">
        <v>605</v>
      </c>
      <c r="E5" s="38" t="s">
        <v>608</v>
      </c>
      <c r="F5" s="21">
        <v>83</v>
      </c>
      <c r="G5" s="4">
        <v>178</v>
      </c>
      <c r="I5" s="4">
        <v>207</v>
      </c>
      <c r="J5" s="22">
        <f aca="true" t="shared" si="0" ref="J5:J36">MAX(G5:I5)</f>
        <v>207</v>
      </c>
      <c r="K5" s="4">
        <v>35</v>
      </c>
      <c r="L5" s="4">
        <v>63</v>
      </c>
      <c r="M5" s="5">
        <v>306</v>
      </c>
      <c r="N5" s="4">
        <v>0.27124183006535946</v>
      </c>
      <c r="O5" s="5">
        <v>459</v>
      </c>
      <c r="P5" s="4">
        <f aca="true" t="shared" si="1" ref="P5:P36">+J5/O5</f>
        <v>0.45098039215686275</v>
      </c>
      <c r="R5" s="23"/>
      <c r="U5" s="5">
        <v>2</v>
      </c>
      <c r="V5" s="4">
        <f>+F5/U5</f>
        <v>41.5</v>
      </c>
      <c r="W5" s="5">
        <v>0</v>
      </c>
      <c r="X5" s="4"/>
      <c r="Y5" s="5">
        <v>1</v>
      </c>
      <c r="Z5" s="4">
        <f>+J5/Y5</f>
        <v>207</v>
      </c>
      <c r="AB5" s="5">
        <v>1989</v>
      </c>
      <c r="AD5" s="5">
        <v>5</v>
      </c>
      <c r="AE5" s="5">
        <v>5</v>
      </c>
      <c r="AF5" s="5">
        <v>7</v>
      </c>
      <c r="AG5" s="5">
        <v>7</v>
      </c>
      <c r="AH5" s="5" t="s">
        <v>45</v>
      </c>
      <c r="AI5" s="1" t="s">
        <v>46</v>
      </c>
      <c r="AL5" s="7"/>
      <c r="AM5" s="7"/>
    </row>
    <row r="6" spans="1:39" ht="12.75">
      <c r="A6" s="24" t="s">
        <v>47</v>
      </c>
      <c r="B6" s="24"/>
      <c r="C6" s="24" t="s">
        <v>48</v>
      </c>
      <c r="E6" s="38" t="s">
        <v>608</v>
      </c>
      <c r="G6" s="25" t="s">
        <v>49</v>
      </c>
      <c r="H6" s="25"/>
      <c r="I6" s="25"/>
      <c r="J6" s="22">
        <f t="shared" si="0"/>
        <v>0</v>
      </c>
      <c r="L6" s="4" t="s">
        <v>49</v>
      </c>
      <c r="N6" s="4">
        <v>0</v>
      </c>
      <c r="O6" s="5">
        <v>245</v>
      </c>
      <c r="P6" s="4">
        <f t="shared" si="1"/>
        <v>0</v>
      </c>
      <c r="R6" s="25"/>
      <c r="T6" s="26"/>
      <c r="Y6" s="5">
        <v>0</v>
      </c>
      <c r="Z6" s="4" t="s">
        <v>50</v>
      </c>
      <c r="AA6" s="26"/>
      <c r="AB6" s="5">
        <v>1994</v>
      </c>
      <c r="AF6" s="5">
        <v>2</v>
      </c>
      <c r="AG6" s="5">
        <v>1</v>
      </c>
      <c r="AH6" s="5" t="s">
        <v>45</v>
      </c>
      <c r="AL6" s="7"/>
      <c r="AM6" s="7"/>
    </row>
    <row r="7" spans="1:39" ht="12.75">
      <c r="A7" s="1" t="s">
        <v>51</v>
      </c>
      <c r="C7" s="1" t="s">
        <v>52</v>
      </c>
      <c r="E7" s="38" t="s">
        <v>608</v>
      </c>
      <c r="F7" s="21">
        <v>15</v>
      </c>
      <c r="G7" s="25"/>
      <c r="H7" s="25">
        <v>25</v>
      </c>
      <c r="I7" s="25"/>
      <c r="J7" s="22">
        <f t="shared" si="0"/>
        <v>25</v>
      </c>
      <c r="K7" s="4">
        <v>15</v>
      </c>
      <c r="L7" s="4">
        <v>25</v>
      </c>
      <c r="M7" s="5">
        <v>248</v>
      </c>
      <c r="N7" s="4">
        <v>0.06048387096774194</v>
      </c>
      <c r="O7" s="5">
        <v>322</v>
      </c>
      <c r="P7" s="4">
        <f t="shared" si="1"/>
        <v>0.07763975155279502</v>
      </c>
      <c r="R7" s="51"/>
      <c r="U7" s="5">
        <v>2</v>
      </c>
      <c r="V7" s="4">
        <f>+F7/U7</f>
        <v>7.5</v>
      </c>
      <c r="W7" s="5">
        <v>2</v>
      </c>
      <c r="X7" s="4">
        <f>+F7/W7</f>
        <v>7.5</v>
      </c>
      <c r="Y7" s="5">
        <v>192</v>
      </c>
      <c r="Z7" s="4">
        <f>+J7/Y7</f>
        <v>0.13020833333333334</v>
      </c>
      <c r="AB7" s="5">
        <v>1972</v>
      </c>
      <c r="AD7" s="5">
        <v>24</v>
      </c>
      <c r="AE7" s="5">
        <v>17</v>
      </c>
      <c r="AF7" s="5">
        <v>15</v>
      </c>
      <c r="AG7" s="5">
        <v>11</v>
      </c>
      <c r="AH7" s="5" t="s">
        <v>53</v>
      </c>
      <c r="AI7" s="1" t="s">
        <v>54</v>
      </c>
      <c r="AL7" s="7"/>
      <c r="AM7" s="7"/>
    </row>
    <row r="8" spans="1:39" ht="12.75">
      <c r="A8" s="1" t="s">
        <v>57</v>
      </c>
      <c r="C8" s="1" t="s">
        <v>44</v>
      </c>
      <c r="D8" s="27" t="s">
        <v>588</v>
      </c>
      <c r="E8" s="38" t="s">
        <v>608</v>
      </c>
      <c r="F8" s="21">
        <v>108</v>
      </c>
      <c r="G8" s="4">
        <v>160</v>
      </c>
      <c r="I8" s="4">
        <v>185</v>
      </c>
      <c r="J8" s="22">
        <f t="shared" si="0"/>
        <v>185</v>
      </c>
      <c r="K8" s="4">
        <v>45</v>
      </c>
      <c r="L8" s="4">
        <v>49</v>
      </c>
      <c r="M8" s="5">
        <v>578</v>
      </c>
      <c r="N8" s="4">
        <v>0.18685121107266436</v>
      </c>
      <c r="O8" s="5">
        <v>1181</v>
      </c>
      <c r="P8" s="4">
        <f t="shared" si="1"/>
        <v>0.15664690939881457</v>
      </c>
      <c r="Q8" s="5">
        <v>2331</v>
      </c>
      <c r="R8" s="23">
        <f>(F8/M8)/(Q8/10000)</f>
        <v>0.8015924970942272</v>
      </c>
      <c r="S8" s="5">
        <v>0.205</v>
      </c>
      <c r="T8" s="27">
        <v>0.31</v>
      </c>
      <c r="U8" s="5">
        <v>138</v>
      </c>
      <c r="V8" s="4">
        <f>+F8/U8</f>
        <v>0.782608695652174</v>
      </c>
      <c r="W8" s="5">
        <v>18</v>
      </c>
      <c r="X8" s="4">
        <f>+F8/W8</f>
        <v>6</v>
      </c>
      <c r="Y8" s="27">
        <v>64</v>
      </c>
      <c r="Z8" s="4">
        <f>+J8/Y8</f>
        <v>2.890625</v>
      </c>
      <c r="AA8" s="27">
        <v>207</v>
      </c>
      <c r="AB8" s="5">
        <v>1941</v>
      </c>
      <c r="AC8" s="5">
        <v>2142</v>
      </c>
      <c r="AD8" s="5">
        <v>888</v>
      </c>
      <c r="AE8" s="5">
        <v>573</v>
      </c>
      <c r="AF8" s="5">
        <v>794</v>
      </c>
      <c r="AG8" s="5">
        <v>453</v>
      </c>
      <c r="AH8" s="5" t="s">
        <v>58</v>
      </c>
      <c r="AI8" s="1" t="s">
        <v>589</v>
      </c>
      <c r="AL8" s="7"/>
      <c r="AM8" s="7"/>
    </row>
    <row r="9" spans="1:39" ht="12.75">
      <c r="A9" s="1" t="s">
        <v>68</v>
      </c>
      <c r="C9" s="1" t="s">
        <v>69</v>
      </c>
      <c r="E9" s="38" t="s">
        <v>608</v>
      </c>
      <c r="F9" s="21">
        <v>326</v>
      </c>
      <c r="H9" s="4">
        <v>130</v>
      </c>
      <c r="J9" s="22">
        <f t="shared" si="0"/>
        <v>130</v>
      </c>
      <c r="K9" s="4">
        <v>114</v>
      </c>
      <c r="L9" s="4">
        <v>45</v>
      </c>
      <c r="M9" s="5">
        <v>165</v>
      </c>
      <c r="N9" s="4">
        <v>1.9757575757575758</v>
      </c>
      <c r="O9" s="5">
        <v>249</v>
      </c>
      <c r="P9" s="4">
        <f t="shared" si="1"/>
        <v>0.5220883534136547</v>
      </c>
      <c r="Q9" s="5">
        <v>4836</v>
      </c>
      <c r="R9" s="23">
        <f>(F9/M9)/(Q9/10000)</f>
        <v>4.085520214552473</v>
      </c>
      <c r="U9" s="5">
        <v>8</v>
      </c>
      <c r="V9" s="4">
        <f>+F9/U9</f>
        <v>40.75</v>
      </c>
      <c r="W9" s="5">
        <v>8</v>
      </c>
      <c r="X9" s="4">
        <f>+F9/W9</f>
        <v>40.75</v>
      </c>
      <c r="Y9" s="5">
        <v>42</v>
      </c>
      <c r="Z9" s="4">
        <f>+J9/Y9</f>
        <v>3.0952380952380953</v>
      </c>
      <c r="AB9" s="5">
        <v>1997</v>
      </c>
      <c r="AD9" s="5">
        <v>11</v>
      </c>
      <c r="AE9" s="5">
        <v>11</v>
      </c>
      <c r="AF9" s="5">
        <v>9</v>
      </c>
      <c r="AG9" s="5">
        <v>8</v>
      </c>
      <c r="AH9" s="5" t="s">
        <v>70</v>
      </c>
      <c r="AI9" s="1" t="s">
        <v>71</v>
      </c>
      <c r="AL9" s="7"/>
      <c r="AM9" s="7"/>
    </row>
    <row r="10" spans="1:39" ht="12.75">
      <c r="A10" s="24" t="s">
        <v>72</v>
      </c>
      <c r="B10" s="24"/>
      <c r="C10" s="24" t="s">
        <v>73</v>
      </c>
      <c r="E10" s="38" t="s">
        <v>608</v>
      </c>
      <c r="G10" s="4" t="s">
        <v>49</v>
      </c>
      <c r="J10" s="22">
        <f t="shared" si="0"/>
        <v>0</v>
      </c>
      <c r="L10" s="4" t="s">
        <v>49</v>
      </c>
      <c r="O10" s="5">
        <v>154</v>
      </c>
      <c r="P10" s="4">
        <f t="shared" si="1"/>
        <v>0</v>
      </c>
      <c r="T10" s="26"/>
      <c r="Y10" s="5">
        <v>20</v>
      </c>
      <c r="Z10" s="4">
        <f>+J10/Y10</f>
        <v>0</v>
      </c>
      <c r="AA10" s="26"/>
      <c r="AB10" s="5">
        <v>1997</v>
      </c>
      <c r="AF10" s="5">
        <v>84</v>
      </c>
      <c r="AG10" s="5">
        <v>53</v>
      </c>
      <c r="AH10" s="5" t="s">
        <v>45</v>
      </c>
      <c r="AL10" s="7"/>
      <c r="AM10" s="7"/>
    </row>
    <row r="11" spans="1:39" ht="12.75">
      <c r="A11" s="1" t="s">
        <v>74</v>
      </c>
      <c r="C11" s="1" t="s">
        <v>44</v>
      </c>
      <c r="D11" s="27" t="s">
        <v>605</v>
      </c>
      <c r="E11" s="38" t="s">
        <v>608</v>
      </c>
      <c r="F11" s="30">
        <v>125</v>
      </c>
      <c r="G11" s="4">
        <v>95</v>
      </c>
      <c r="I11" s="4">
        <v>110</v>
      </c>
      <c r="J11" s="22">
        <f t="shared" si="0"/>
        <v>110</v>
      </c>
      <c r="K11" s="4">
        <v>28</v>
      </c>
      <c r="L11" s="4">
        <v>36</v>
      </c>
      <c r="M11" s="5">
        <v>424</v>
      </c>
      <c r="N11" s="4">
        <v>0.294811320754717</v>
      </c>
      <c r="O11" s="5">
        <v>220</v>
      </c>
      <c r="P11" s="4">
        <f t="shared" si="1"/>
        <v>0.5</v>
      </c>
      <c r="R11" s="23"/>
      <c r="U11" s="5">
        <v>18</v>
      </c>
      <c r="V11" s="4">
        <f>+F11/U11</f>
        <v>6.944444444444445</v>
      </c>
      <c r="W11" s="5">
        <v>4</v>
      </c>
      <c r="X11" s="4">
        <f>+F11/W11</f>
        <v>31.25</v>
      </c>
      <c r="Y11" s="5">
        <v>41</v>
      </c>
      <c r="Z11" s="4">
        <f>+J11/Y11</f>
        <v>2.682926829268293</v>
      </c>
      <c r="AB11" s="5">
        <v>1987</v>
      </c>
      <c r="AD11" s="5">
        <v>1</v>
      </c>
      <c r="AE11" s="5">
        <v>1</v>
      </c>
      <c r="AF11" s="5">
        <v>11</v>
      </c>
      <c r="AG11" s="5">
        <v>8</v>
      </c>
      <c r="AH11" s="5" t="s">
        <v>75</v>
      </c>
      <c r="AI11" s="1" t="s">
        <v>46</v>
      </c>
      <c r="AL11" s="7"/>
      <c r="AM11" s="7"/>
    </row>
    <row r="12" spans="1:39" ht="12.75">
      <c r="A12" s="28" t="s">
        <v>76</v>
      </c>
      <c r="B12" s="28"/>
      <c r="C12" s="29" t="s">
        <v>77</v>
      </c>
      <c r="E12" s="38" t="s">
        <v>608</v>
      </c>
      <c r="F12" s="30"/>
      <c r="G12" s="4">
        <v>117</v>
      </c>
      <c r="I12" s="4">
        <v>130</v>
      </c>
      <c r="J12" s="22">
        <f t="shared" si="0"/>
        <v>130</v>
      </c>
      <c r="L12" s="4">
        <v>44</v>
      </c>
      <c r="O12" s="5">
        <v>527</v>
      </c>
      <c r="P12" s="4">
        <f t="shared" si="1"/>
        <v>0.24667931688804554</v>
      </c>
      <c r="R12" s="23"/>
      <c r="T12" s="32"/>
      <c r="V12" s="4"/>
      <c r="X12" s="4"/>
      <c r="Y12" s="27">
        <v>0</v>
      </c>
      <c r="Z12" s="4" t="s">
        <v>50</v>
      </c>
      <c r="AA12" s="32"/>
      <c r="AB12" s="5">
        <v>2001</v>
      </c>
      <c r="AH12" s="5" t="s">
        <v>75</v>
      </c>
      <c r="AL12" s="7"/>
      <c r="AM12" s="7"/>
    </row>
    <row r="13" spans="1:39" ht="12.75">
      <c r="A13" s="1" t="s">
        <v>82</v>
      </c>
      <c r="C13" s="1" t="s">
        <v>44</v>
      </c>
      <c r="D13" s="27" t="s">
        <v>588</v>
      </c>
      <c r="E13" s="38" t="s">
        <v>608</v>
      </c>
      <c r="F13" s="30">
        <v>126</v>
      </c>
      <c r="G13" s="4">
        <v>160</v>
      </c>
      <c r="I13" s="4">
        <v>185</v>
      </c>
      <c r="J13" s="22">
        <f t="shared" si="0"/>
        <v>185</v>
      </c>
      <c r="K13" s="4">
        <v>53</v>
      </c>
      <c r="L13" s="4">
        <v>56</v>
      </c>
      <c r="M13" s="5">
        <v>283</v>
      </c>
      <c r="N13" s="4">
        <v>0.4452296819787986</v>
      </c>
      <c r="O13" s="5">
        <v>326</v>
      </c>
      <c r="P13" s="4">
        <f t="shared" si="1"/>
        <v>0.5674846625766872</v>
      </c>
      <c r="R13" s="51"/>
      <c r="S13" s="5">
        <v>0.333</v>
      </c>
      <c r="T13" s="27">
        <v>0.56</v>
      </c>
      <c r="U13" s="5">
        <v>38</v>
      </c>
      <c r="V13" s="4">
        <f>+F13/U13</f>
        <v>3.3157894736842106</v>
      </c>
      <c r="W13" s="5">
        <v>8</v>
      </c>
      <c r="X13" s="4">
        <f>+F13/W13</f>
        <v>15.75</v>
      </c>
      <c r="Y13" s="27">
        <v>19</v>
      </c>
      <c r="Z13" s="4">
        <f aca="true" t="shared" si="2" ref="Z13:Z22">+J13/Y13</f>
        <v>9.736842105263158</v>
      </c>
      <c r="AA13" s="27">
        <v>34</v>
      </c>
      <c r="AB13" s="5">
        <v>1960</v>
      </c>
      <c r="AC13" s="5">
        <v>500</v>
      </c>
      <c r="AD13" s="5">
        <v>62</v>
      </c>
      <c r="AE13" s="5">
        <v>17</v>
      </c>
      <c r="AF13" s="5">
        <v>42</v>
      </c>
      <c r="AG13" s="5">
        <v>16</v>
      </c>
      <c r="AH13" s="5" t="s">
        <v>83</v>
      </c>
      <c r="AI13" s="1" t="s">
        <v>84</v>
      </c>
      <c r="AL13" s="7"/>
      <c r="AM13" s="7"/>
    </row>
    <row r="14" spans="1:39" ht="12.75">
      <c r="A14" s="1" t="s">
        <v>86</v>
      </c>
      <c r="C14" s="1" t="s">
        <v>44</v>
      </c>
      <c r="D14" s="27" t="s">
        <v>588</v>
      </c>
      <c r="E14" s="38" t="s">
        <v>608</v>
      </c>
      <c r="F14" s="30">
        <v>237</v>
      </c>
      <c r="G14" s="4">
        <v>288</v>
      </c>
      <c r="I14" s="4">
        <v>333</v>
      </c>
      <c r="J14" s="22">
        <f t="shared" si="0"/>
        <v>333</v>
      </c>
      <c r="K14" s="4">
        <v>66</v>
      </c>
      <c r="L14" s="4">
        <v>78</v>
      </c>
      <c r="M14" s="5">
        <v>422</v>
      </c>
      <c r="N14" s="4">
        <v>0.5616113744075829</v>
      </c>
      <c r="O14" s="5">
        <v>460</v>
      </c>
      <c r="P14" s="4">
        <f t="shared" si="1"/>
        <v>0.7239130434782609</v>
      </c>
      <c r="R14" s="23"/>
      <c r="U14" s="34"/>
      <c r="V14" s="34"/>
      <c r="W14" s="5">
        <v>10</v>
      </c>
      <c r="X14" s="4">
        <f>+F14/W14</f>
        <v>23.7</v>
      </c>
      <c r="Y14" s="5">
        <v>72</v>
      </c>
      <c r="Z14" s="4">
        <f t="shared" si="2"/>
        <v>4.625</v>
      </c>
      <c r="AB14" s="5">
        <v>1967</v>
      </c>
      <c r="AC14" s="5">
        <v>1900</v>
      </c>
      <c r="AD14" s="5">
        <v>36</v>
      </c>
      <c r="AE14" s="5">
        <v>25</v>
      </c>
      <c r="AF14" s="5">
        <v>41</v>
      </c>
      <c r="AG14" s="5">
        <v>22</v>
      </c>
      <c r="AH14" s="5" t="s">
        <v>75</v>
      </c>
      <c r="AI14" s="1" t="s">
        <v>590</v>
      </c>
      <c r="AL14" s="7"/>
      <c r="AM14" s="7"/>
    </row>
    <row r="15" spans="1:39" ht="12.75">
      <c r="A15" s="24" t="s">
        <v>89</v>
      </c>
      <c r="B15" s="24"/>
      <c r="C15" s="24" t="s">
        <v>90</v>
      </c>
      <c r="E15" s="38" t="s">
        <v>608</v>
      </c>
      <c r="G15" s="4" t="s">
        <v>49</v>
      </c>
      <c r="J15" s="22">
        <f t="shared" si="0"/>
        <v>0</v>
      </c>
      <c r="L15" s="4" t="s">
        <v>49</v>
      </c>
      <c r="O15" s="5">
        <v>52</v>
      </c>
      <c r="P15" s="4">
        <f t="shared" si="1"/>
        <v>0</v>
      </c>
      <c r="R15" s="25"/>
      <c r="T15" s="26"/>
      <c r="Y15" s="5">
        <v>1</v>
      </c>
      <c r="Z15" s="4">
        <f t="shared" si="2"/>
        <v>0</v>
      </c>
      <c r="AA15" s="26"/>
      <c r="AB15" s="5">
        <v>1997</v>
      </c>
      <c r="AH15" s="5" t="s">
        <v>75</v>
      </c>
      <c r="AL15" s="7"/>
      <c r="AM15" s="7"/>
    </row>
    <row r="16" spans="1:39" ht="12.75">
      <c r="A16" s="1" t="s">
        <v>92</v>
      </c>
      <c r="C16" s="1" t="s">
        <v>93</v>
      </c>
      <c r="E16" s="38" t="s">
        <v>608</v>
      </c>
      <c r="F16" s="30">
        <v>62</v>
      </c>
      <c r="H16" s="4">
        <v>65</v>
      </c>
      <c r="J16" s="22">
        <f t="shared" si="0"/>
        <v>65</v>
      </c>
      <c r="K16" s="4">
        <v>36</v>
      </c>
      <c r="L16" s="4">
        <v>40</v>
      </c>
      <c r="M16" s="5">
        <v>394</v>
      </c>
      <c r="N16" s="4">
        <v>0.15736040609137056</v>
      </c>
      <c r="O16" s="5">
        <v>362</v>
      </c>
      <c r="P16" s="4">
        <f t="shared" si="1"/>
        <v>0.17955801104972377</v>
      </c>
      <c r="Q16" s="5">
        <v>2368</v>
      </c>
      <c r="R16" s="23">
        <f>(F16/M16)/(Q16/10000)</f>
        <v>0.6645287419399094</v>
      </c>
      <c r="S16" s="5">
        <v>0.121</v>
      </c>
      <c r="T16" s="27">
        <v>2.57</v>
      </c>
      <c r="U16" s="5">
        <v>67</v>
      </c>
      <c r="V16" s="4">
        <f>+F16/U16</f>
        <v>0.9253731343283582</v>
      </c>
      <c r="W16" s="5">
        <v>4</v>
      </c>
      <c r="X16" s="4">
        <f>+F16/W16</f>
        <v>15.5</v>
      </c>
      <c r="Y16" s="27">
        <v>177</v>
      </c>
      <c r="Z16" s="4">
        <f t="shared" si="2"/>
        <v>0.3672316384180791</v>
      </c>
      <c r="AA16" s="27">
        <v>69</v>
      </c>
      <c r="AB16" s="5">
        <v>1970</v>
      </c>
      <c r="AC16" s="5" t="s">
        <v>6</v>
      </c>
      <c r="AD16" s="5">
        <v>870</v>
      </c>
      <c r="AE16" s="5">
        <v>646</v>
      </c>
      <c r="AF16" s="5">
        <v>667</v>
      </c>
      <c r="AG16" s="5">
        <v>418</v>
      </c>
      <c r="AH16" s="5" t="s">
        <v>94</v>
      </c>
      <c r="AI16" s="1" t="s">
        <v>95</v>
      </c>
      <c r="AL16" s="7"/>
      <c r="AM16" s="7"/>
    </row>
    <row r="17" spans="1:39" ht="12.75">
      <c r="A17" s="1" t="s">
        <v>98</v>
      </c>
      <c r="C17" s="1" t="s">
        <v>99</v>
      </c>
      <c r="E17" s="38" t="s">
        <v>608</v>
      </c>
      <c r="F17" s="30">
        <v>272</v>
      </c>
      <c r="G17" s="4">
        <v>360</v>
      </c>
      <c r="H17" s="4">
        <v>380</v>
      </c>
      <c r="I17" s="4">
        <v>400</v>
      </c>
      <c r="J17" s="22">
        <f t="shared" si="0"/>
        <v>400</v>
      </c>
      <c r="K17" s="4">
        <v>82</v>
      </c>
      <c r="L17" s="4">
        <v>85</v>
      </c>
      <c r="M17" s="5">
        <v>814</v>
      </c>
      <c r="N17" s="4">
        <v>0.33415233415233414</v>
      </c>
      <c r="O17" s="5">
        <v>939</v>
      </c>
      <c r="P17" s="4">
        <f t="shared" si="1"/>
        <v>0.42598509052183176</v>
      </c>
      <c r="Q17" s="5">
        <v>3545</v>
      </c>
      <c r="R17" s="23">
        <f>(F17/M17)/(Q17/10000)</f>
        <v>0.9426017888641302</v>
      </c>
      <c r="S17" s="5">
        <v>0.667</v>
      </c>
      <c r="T17" s="27">
        <v>1.87</v>
      </c>
      <c r="U17" s="5">
        <v>351</v>
      </c>
      <c r="V17" s="4">
        <f>+F17/U17</f>
        <v>0.7749287749287749</v>
      </c>
      <c r="W17" s="5">
        <v>58</v>
      </c>
      <c r="X17" s="4">
        <f>+F17/W17</f>
        <v>4.689655172413793</v>
      </c>
      <c r="Y17" s="27">
        <v>377</v>
      </c>
      <c r="Z17" s="4">
        <f t="shared" si="2"/>
        <v>1.0610079575596818</v>
      </c>
      <c r="AA17" s="27">
        <v>202</v>
      </c>
      <c r="AB17" s="5">
        <v>1976</v>
      </c>
      <c r="AC17" s="5">
        <v>1550</v>
      </c>
      <c r="AD17" s="5">
        <v>190</v>
      </c>
      <c r="AE17" s="5">
        <v>163</v>
      </c>
      <c r="AF17" s="5">
        <v>212</v>
      </c>
      <c r="AG17" s="5">
        <v>154</v>
      </c>
      <c r="AH17" s="5" t="s">
        <v>75</v>
      </c>
      <c r="AL17" s="7"/>
      <c r="AM17" s="7"/>
    </row>
    <row r="18" spans="1:39" s="33" customFormat="1" ht="11.25">
      <c r="A18" s="1" t="s">
        <v>100</v>
      </c>
      <c r="B18" s="1"/>
      <c r="C18" s="1" t="s">
        <v>101</v>
      </c>
      <c r="D18" s="27"/>
      <c r="E18" s="38" t="s">
        <v>608</v>
      </c>
      <c r="F18" s="21">
        <v>122</v>
      </c>
      <c r="G18" s="4"/>
      <c r="H18" s="4">
        <v>120</v>
      </c>
      <c r="I18" s="4"/>
      <c r="J18" s="22">
        <f t="shared" si="0"/>
        <v>120</v>
      </c>
      <c r="K18" s="4">
        <v>67</v>
      </c>
      <c r="L18" s="4">
        <v>120</v>
      </c>
      <c r="M18" s="5">
        <v>722</v>
      </c>
      <c r="N18" s="4">
        <v>0.16897506925207756</v>
      </c>
      <c r="O18" s="5">
        <v>443</v>
      </c>
      <c r="P18" s="4">
        <f t="shared" si="1"/>
        <v>0.2708803611738149</v>
      </c>
      <c r="Q18" s="5"/>
      <c r="R18" s="4"/>
      <c r="S18" s="5">
        <v>0.325</v>
      </c>
      <c r="T18" s="5">
        <v>0.46</v>
      </c>
      <c r="U18" s="5">
        <v>208</v>
      </c>
      <c r="V18" s="4">
        <f>+F18/U18</f>
        <v>0.5865384615384616</v>
      </c>
      <c r="W18" s="5">
        <v>13</v>
      </c>
      <c r="X18" s="4">
        <f>+F18/W18</f>
        <v>9.384615384615385</v>
      </c>
      <c r="Y18" s="5">
        <v>83</v>
      </c>
      <c r="Z18" s="4">
        <f t="shared" si="2"/>
        <v>1.4457831325301205</v>
      </c>
      <c r="AA18" s="5">
        <v>179</v>
      </c>
      <c r="AB18" s="5">
        <v>1952</v>
      </c>
      <c r="AC18" s="5">
        <v>600</v>
      </c>
      <c r="AD18" s="5">
        <v>50</v>
      </c>
      <c r="AE18" s="5">
        <v>35</v>
      </c>
      <c r="AF18" s="5">
        <v>63</v>
      </c>
      <c r="AG18" s="5">
        <v>37</v>
      </c>
      <c r="AH18" s="5" t="s">
        <v>53</v>
      </c>
      <c r="AI18" s="1" t="s">
        <v>102</v>
      </c>
      <c r="AL18" s="7"/>
      <c r="AM18" s="7"/>
    </row>
    <row r="19" spans="1:39" ht="12.75">
      <c r="A19" s="1" t="s">
        <v>103</v>
      </c>
      <c r="C19" s="1" t="s">
        <v>44</v>
      </c>
      <c r="D19" s="27" t="s">
        <v>588</v>
      </c>
      <c r="E19" s="38" t="s">
        <v>608</v>
      </c>
      <c r="F19" s="30">
        <v>120</v>
      </c>
      <c r="G19" s="4">
        <v>147</v>
      </c>
      <c r="I19" s="4">
        <v>171</v>
      </c>
      <c r="J19" s="22">
        <f t="shared" si="0"/>
        <v>171</v>
      </c>
      <c r="K19" s="4">
        <v>40</v>
      </c>
      <c r="L19" s="4">
        <v>40</v>
      </c>
      <c r="M19" s="5">
        <v>1247</v>
      </c>
      <c r="N19" s="4">
        <v>0.09623095429029671</v>
      </c>
      <c r="O19" s="5">
        <v>1048</v>
      </c>
      <c r="P19" s="4">
        <f t="shared" si="1"/>
        <v>0.16316793893129772</v>
      </c>
      <c r="Q19" s="5">
        <v>2992</v>
      </c>
      <c r="R19" s="23">
        <f>(F19/M19)/(Q19/10000)</f>
        <v>0.32162752102371894</v>
      </c>
      <c r="S19" s="5">
        <v>0.265</v>
      </c>
      <c r="T19" s="27">
        <v>1.01</v>
      </c>
      <c r="U19" s="5">
        <v>556</v>
      </c>
      <c r="V19" s="4">
        <f>+F19/U19</f>
        <v>0.2158273381294964</v>
      </c>
      <c r="W19" s="5">
        <v>65</v>
      </c>
      <c r="X19" s="4">
        <f>+F19/W19</f>
        <v>1.8461538461538463</v>
      </c>
      <c r="Y19" s="27">
        <v>280</v>
      </c>
      <c r="Z19" s="4">
        <f t="shared" si="2"/>
        <v>0.6107142857142858</v>
      </c>
      <c r="AA19" s="27">
        <v>277</v>
      </c>
      <c r="AB19" s="5">
        <v>1967</v>
      </c>
      <c r="AC19" s="5">
        <v>3000</v>
      </c>
      <c r="AD19" s="5">
        <v>709</v>
      </c>
      <c r="AE19" s="5">
        <v>305</v>
      </c>
      <c r="AF19" s="5">
        <v>389</v>
      </c>
      <c r="AG19" s="5">
        <v>236</v>
      </c>
      <c r="AH19" s="5" t="s">
        <v>75</v>
      </c>
      <c r="AI19" s="1" t="s">
        <v>591</v>
      </c>
      <c r="AL19" s="7"/>
      <c r="AM19" s="7"/>
    </row>
    <row r="20" spans="1:39" ht="12.75">
      <c r="A20" s="1" t="s">
        <v>104</v>
      </c>
      <c r="C20" s="1" t="s">
        <v>105</v>
      </c>
      <c r="E20" s="38" t="s">
        <v>608</v>
      </c>
      <c r="F20" s="30">
        <v>100</v>
      </c>
      <c r="H20" s="4">
        <v>115</v>
      </c>
      <c r="J20" s="22">
        <f t="shared" si="0"/>
        <v>115</v>
      </c>
      <c r="K20" s="4">
        <v>53</v>
      </c>
      <c r="L20" s="4">
        <v>55</v>
      </c>
      <c r="M20" s="5">
        <v>714</v>
      </c>
      <c r="N20" s="4">
        <v>0.1400560224089636</v>
      </c>
      <c r="O20" s="5">
        <v>517</v>
      </c>
      <c r="P20" s="4">
        <f t="shared" si="1"/>
        <v>0.22243713733075435</v>
      </c>
      <c r="Q20" s="5">
        <v>2248</v>
      </c>
      <c r="R20" s="23">
        <f>(F20/M20)/(Q20/10000)</f>
        <v>0.6230250107160302</v>
      </c>
      <c r="T20" s="27">
        <v>0.57</v>
      </c>
      <c r="U20" s="5">
        <v>75</v>
      </c>
      <c r="V20" s="4">
        <f>+F20/U20</f>
        <v>1.3333333333333333</v>
      </c>
      <c r="W20" s="5">
        <v>15</v>
      </c>
      <c r="X20" s="4">
        <f>+F20/W20</f>
        <v>6.666666666666667</v>
      </c>
      <c r="Y20" s="27">
        <v>116</v>
      </c>
      <c r="Z20" s="4">
        <f t="shared" si="2"/>
        <v>0.9913793103448276</v>
      </c>
      <c r="AA20" s="27">
        <v>205</v>
      </c>
      <c r="AB20" s="5">
        <v>1975</v>
      </c>
      <c r="AC20" s="5">
        <v>2000</v>
      </c>
      <c r="AD20" s="5">
        <v>75</v>
      </c>
      <c r="AE20" s="5">
        <v>52</v>
      </c>
      <c r="AF20" s="5">
        <v>81</v>
      </c>
      <c r="AG20" s="5">
        <v>51</v>
      </c>
      <c r="AH20" s="5" t="s">
        <v>94</v>
      </c>
      <c r="AL20" s="7"/>
      <c r="AM20" s="7"/>
    </row>
    <row r="21" spans="1:39" ht="12.75">
      <c r="A21" s="24" t="s">
        <v>106</v>
      </c>
      <c r="B21" s="24"/>
      <c r="C21" s="24" t="s">
        <v>107</v>
      </c>
      <c r="E21" s="38" t="s">
        <v>608</v>
      </c>
      <c r="G21" s="4" t="s">
        <v>49</v>
      </c>
      <c r="J21" s="22">
        <f t="shared" si="0"/>
        <v>0</v>
      </c>
      <c r="L21" s="4" t="s">
        <v>49</v>
      </c>
      <c r="O21" s="5">
        <v>312</v>
      </c>
      <c r="P21" s="4">
        <f t="shared" si="1"/>
        <v>0</v>
      </c>
      <c r="T21" s="26"/>
      <c r="Y21" s="5">
        <v>12</v>
      </c>
      <c r="Z21" s="4">
        <f t="shared" si="2"/>
        <v>0</v>
      </c>
      <c r="AA21" s="26"/>
      <c r="AB21" s="5">
        <v>2000</v>
      </c>
      <c r="AH21" s="5" t="s">
        <v>108</v>
      </c>
      <c r="AL21" s="7"/>
      <c r="AM21" s="7"/>
    </row>
    <row r="22" spans="1:39" ht="12.75">
      <c r="A22" s="1" t="s">
        <v>113</v>
      </c>
      <c r="C22" s="1" t="s">
        <v>114</v>
      </c>
      <c r="E22" s="38" t="s">
        <v>608</v>
      </c>
      <c r="F22" s="21">
        <v>100</v>
      </c>
      <c r="G22" s="4">
        <v>189</v>
      </c>
      <c r="I22" s="4">
        <v>210</v>
      </c>
      <c r="J22" s="22">
        <f t="shared" si="0"/>
        <v>210</v>
      </c>
      <c r="K22" s="4">
        <v>40</v>
      </c>
      <c r="L22" s="4">
        <v>90</v>
      </c>
      <c r="M22" s="5">
        <v>457</v>
      </c>
      <c r="N22" s="4">
        <v>0.2188183807439825</v>
      </c>
      <c r="O22" s="5">
        <v>579</v>
      </c>
      <c r="P22" s="4">
        <f t="shared" si="1"/>
        <v>0.3626943005181347</v>
      </c>
      <c r="U22" s="5">
        <v>44</v>
      </c>
      <c r="V22" s="4">
        <f>+F22/U22</f>
        <v>2.272727272727273</v>
      </c>
      <c r="W22" s="5">
        <v>22</v>
      </c>
      <c r="X22" s="4">
        <f>+F22/W22</f>
        <v>4.545454545454546</v>
      </c>
      <c r="Y22" s="5">
        <v>127</v>
      </c>
      <c r="Z22" s="4">
        <f t="shared" si="2"/>
        <v>1.6535433070866141</v>
      </c>
      <c r="AB22" s="5">
        <v>1959</v>
      </c>
      <c r="AD22" s="5">
        <v>109</v>
      </c>
      <c r="AE22" s="5">
        <v>95</v>
      </c>
      <c r="AF22" s="5">
        <v>112</v>
      </c>
      <c r="AG22" s="5">
        <v>84</v>
      </c>
      <c r="AH22" s="5" t="s">
        <v>45</v>
      </c>
      <c r="AL22" s="7"/>
      <c r="AM22" s="7"/>
    </row>
    <row r="23" spans="1:39" ht="12.75">
      <c r="A23" s="1" t="s">
        <v>117</v>
      </c>
      <c r="C23" s="1" t="s">
        <v>99</v>
      </c>
      <c r="E23" s="38" t="s">
        <v>608</v>
      </c>
      <c r="F23" s="30">
        <v>61</v>
      </c>
      <c r="G23" s="4">
        <v>72</v>
      </c>
      <c r="H23" s="4">
        <v>76</v>
      </c>
      <c r="I23" s="4">
        <v>80</v>
      </c>
      <c r="J23" s="22">
        <f t="shared" si="0"/>
        <v>80</v>
      </c>
      <c r="K23" s="4">
        <v>29</v>
      </c>
      <c r="L23" s="4">
        <v>29</v>
      </c>
      <c r="M23" s="5">
        <v>150</v>
      </c>
      <c r="N23" s="4">
        <v>0.4066666666666667</v>
      </c>
      <c r="O23" s="5">
        <v>127</v>
      </c>
      <c r="P23" s="4">
        <f t="shared" si="1"/>
        <v>0.6299212598425197</v>
      </c>
      <c r="R23" s="23"/>
      <c r="U23" s="5">
        <v>2</v>
      </c>
      <c r="V23" s="4">
        <f>+F23/U23</f>
        <v>30.5</v>
      </c>
      <c r="W23" s="5">
        <v>0</v>
      </c>
      <c r="X23" s="4" t="s">
        <v>6</v>
      </c>
      <c r="Y23" s="5">
        <v>0</v>
      </c>
      <c r="Z23" s="4" t="s">
        <v>50</v>
      </c>
      <c r="AB23" s="5">
        <v>1982</v>
      </c>
      <c r="AD23" s="5">
        <v>35</v>
      </c>
      <c r="AE23" s="5">
        <v>29</v>
      </c>
      <c r="AF23" s="5">
        <v>38</v>
      </c>
      <c r="AG23" s="5">
        <v>25</v>
      </c>
      <c r="AH23" s="5" t="s">
        <v>94</v>
      </c>
      <c r="AL23" s="7"/>
      <c r="AM23" s="7"/>
    </row>
    <row r="24" spans="1:39" ht="12.75">
      <c r="A24" s="24" t="s">
        <v>123</v>
      </c>
      <c r="B24" s="24"/>
      <c r="C24" s="24" t="s">
        <v>124</v>
      </c>
      <c r="E24" s="38" t="s">
        <v>608</v>
      </c>
      <c r="G24" s="4" t="s">
        <v>49</v>
      </c>
      <c r="J24" s="22">
        <f t="shared" si="0"/>
        <v>0</v>
      </c>
      <c r="L24" s="4" t="s">
        <v>49</v>
      </c>
      <c r="O24" s="5">
        <v>360</v>
      </c>
      <c r="P24" s="4">
        <f t="shared" si="1"/>
        <v>0</v>
      </c>
      <c r="T24" s="26"/>
      <c r="Y24" s="5">
        <v>56</v>
      </c>
      <c r="Z24" s="4">
        <f aca="true" t="shared" si="3" ref="Z24:Z31">+J24/Y24</f>
        <v>0</v>
      </c>
      <c r="AA24" s="26"/>
      <c r="AB24" s="5">
        <v>1999</v>
      </c>
      <c r="AH24" s="5" t="s">
        <v>125</v>
      </c>
      <c r="AL24" s="7"/>
      <c r="AM24" s="7"/>
    </row>
    <row r="25" spans="1:39" ht="12.75">
      <c r="A25" s="1" t="s">
        <v>125</v>
      </c>
      <c r="C25" s="1" t="s">
        <v>126</v>
      </c>
      <c r="E25" s="38" t="s">
        <v>608</v>
      </c>
      <c r="F25" s="30">
        <v>85</v>
      </c>
      <c r="H25" s="4">
        <v>100</v>
      </c>
      <c r="J25" s="22">
        <f t="shared" si="0"/>
        <v>100</v>
      </c>
      <c r="K25" s="4">
        <v>80</v>
      </c>
      <c r="L25" s="4">
        <v>95</v>
      </c>
      <c r="M25" s="5">
        <v>568</v>
      </c>
      <c r="N25" s="4">
        <v>0.14964788732394366</v>
      </c>
      <c r="O25" s="5">
        <v>789</v>
      </c>
      <c r="P25" s="4">
        <f t="shared" si="1"/>
        <v>0.1267427122940431</v>
      </c>
      <c r="Q25" s="5">
        <v>6859</v>
      </c>
      <c r="R25" s="23">
        <f>(F25/M25)/(Q25/10000)</f>
        <v>0.21817741263149681</v>
      </c>
      <c r="S25" s="5">
        <v>1.833</v>
      </c>
      <c r="T25" s="27">
        <v>3.64</v>
      </c>
      <c r="U25" s="5">
        <v>670</v>
      </c>
      <c r="V25" s="4">
        <f aca="true" t="shared" si="4" ref="V25:V38">+F25/U25</f>
        <v>0.12686567164179105</v>
      </c>
      <c r="W25" s="5">
        <v>55</v>
      </c>
      <c r="X25" s="4">
        <f>+F25/W25</f>
        <v>1.5454545454545454</v>
      </c>
      <c r="Y25" s="27">
        <v>775</v>
      </c>
      <c r="Z25" s="4">
        <f t="shared" si="3"/>
        <v>0.12903225806451613</v>
      </c>
      <c r="AA25" s="27">
        <v>213</v>
      </c>
      <c r="AB25" s="5">
        <v>1964</v>
      </c>
      <c r="AD25" s="5">
        <v>564</v>
      </c>
      <c r="AE25" s="5">
        <v>413</v>
      </c>
      <c r="AF25" s="5">
        <v>530</v>
      </c>
      <c r="AG25" s="5">
        <v>306</v>
      </c>
      <c r="AH25" s="5" t="s">
        <v>125</v>
      </c>
      <c r="AI25" s="1" t="s">
        <v>127</v>
      </c>
      <c r="AL25" s="7"/>
      <c r="AM25" s="7"/>
    </row>
    <row r="26" spans="1:39" ht="12.75">
      <c r="A26" s="1" t="s">
        <v>128</v>
      </c>
      <c r="C26" s="1" t="s">
        <v>129</v>
      </c>
      <c r="E26" s="38" t="s">
        <v>608</v>
      </c>
      <c r="F26" s="30">
        <v>80</v>
      </c>
      <c r="H26" s="4">
        <v>80</v>
      </c>
      <c r="J26" s="22">
        <f t="shared" si="0"/>
        <v>80</v>
      </c>
      <c r="K26" s="4">
        <v>80</v>
      </c>
      <c r="L26" s="4">
        <v>80</v>
      </c>
      <c r="M26" s="5">
        <v>539</v>
      </c>
      <c r="N26" s="4">
        <v>0.14842300556586271</v>
      </c>
      <c r="O26" s="5">
        <v>501</v>
      </c>
      <c r="P26" s="4">
        <f t="shared" si="1"/>
        <v>0.1596806387225549</v>
      </c>
      <c r="Q26" s="5">
        <v>3345</v>
      </c>
      <c r="R26" s="23">
        <f>(F26/M26)/(Q26/10000)</f>
        <v>0.44371601066027716</v>
      </c>
      <c r="S26" s="5">
        <v>0.308</v>
      </c>
      <c r="T26" s="27">
        <v>0.47</v>
      </c>
      <c r="U26" s="5">
        <v>76</v>
      </c>
      <c r="V26" s="4">
        <f t="shared" si="4"/>
        <v>1.0526315789473684</v>
      </c>
      <c r="W26" s="5">
        <v>12</v>
      </c>
      <c r="X26" s="4">
        <f>+F26/W26</f>
        <v>6.666666666666667</v>
      </c>
      <c r="Y26" s="27">
        <v>43</v>
      </c>
      <c r="Z26" s="4">
        <f t="shared" si="3"/>
        <v>1.8604651162790697</v>
      </c>
      <c r="AA26" s="27">
        <v>92</v>
      </c>
      <c r="AB26" s="5">
        <v>1963</v>
      </c>
      <c r="AD26" s="5">
        <v>131</v>
      </c>
      <c r="AE26" s="5">
        <v>87</v>
      </c>
      <c r="AF26" s="5">
        <v>135</v>
      </c>
      <c r="AG26" s="5">
        <v>85</v>
      </c>
      <c r="AH26" s="5" t="s">
        <v>45</v>
      </c>
      <c r="AL26" s="7"/>
      <c r="AM26" s="7"/>
    </row>
    <row r="27" spans="1:39" ht="12.75">
      <c r="A27" s="1" t="s">
        <v>130</v>
      </c>
      <c r="C27" s="1" t="s">
        <v>44</v>
      </c>
      <c r="D27" s="27" t="s">
        <v>588</v>
      </c>
      <c r="E27" s="38" t="s">
        <v>608</v>
      </c>
      <c r="F27" s="21">
        <v>318</v>
      </c>
      <c r="G27" s="4">
        <v>456</v>
      </c>
      <c r="I27" s="4">
        <v>527</v>
      </c>
      <c r="J27" s="22">
        <f t="shared" si="0"/>
        <v>527</v>
      </c>
      <c r="K27" s="4">
        <v>77</v>
      </c>
      <c r="L27" s="4">
        <v>96</v>
      </c>
      <c r="M27" s="5">
        <v>888</v>
      </c>
      <c r="N27" s="4">
        <v>0.3581081081081081</v>
      </c>
      <c r="O27" s="5">
        <v>994</v>
      </c>
      <c r="P27" s="4">
        <f t="shared" si="1"/>
        <v>0.5301810865191147</v>
      </c>
      <c r="Q27" s="5">
        <v>2623</v>
      </c>
      <c r="R27" s="23">
        <f>(F27/M27)/(Q27/10000)</f>
        <v>1.3652615635078464</v>
      </c>
      <c r="T27" s="27">
        <v>1.83</v>
      </c>
      <c r="U27" s="5">
        <v>154</v>
      </c>
      <c r="V27" s="4">
        <f t="shared" si="4"/>
        <v>2.064935064935065</v>
      </c>
      <c r="W27" s="5">
        <v>34</v>
      </c>
      <c r="X27" s="4">
        <f>+F27/W27</f>
        <v>9.352941176470589</v>
      </c>
      <c r="Y27" s="27">
        <v>298</v>
      </c>
      <c r="Z27" s="4">
        <f t="shared" si="3"/>
        <v>1.7684563758389262</v>
      </c>
      <c r="AA27" s="27">
        <v>163</v>
      </c>
      <c r="AB27" s="5">
        <v>1970</v>
      </c>
      <c r="AD27" s="5">
        <v>100</v>
      </c>
      <c r="AE27" s="5">
        <v>83</v>
      </c>
      <c r="AF27" s="5">
        <v>111</v>
      </c>
      <c r="AG27" s="5">
        <v>73</v>
      </c>
      <c r="AH27" s="5" t="s">
        <v>45</v>
      </c>
      <c r="AI27" s="1" t="s">
        <v>46</v>
      </c>
      <c r="AL27" s="7"/>
      <c r="AM27" s="7"/>
    </row>
    <row r="28" spans="1:39" ht="12.75">
      <c r="A28" s="1" t="s">
        <v>131</v>
      </c>
      <c r="C28" s="1" t="s">
        <v>44</v>
      </c>
      <c r="D28" s="27" t="s">
        <v>588</v>
      </c>
      <c r="E28" s="38" t="s">
        <v>608</v>
      </c>
      <c r="F28" s="30">
        <v>242</v>
      </c>
      <c r="G28" s="4">
        <v>400</v>
      </c>
      <c r="I28" s="4">
        <v>463</v>
      </c>
      <c r="J28" s="22">
        <f t="shared" si="0"/>
        <v>463</v>
      </c>
      <c r="K28" s="4">
        <v>45</v>
      </c>
      <c r="L28" s="4">
        <v>60</v>
      </c>
      <c r="M28" s="5">
        <v>427</v>
      </c>
      <c r="N28" s="4">
        <v>0.5667447306791569</v>
      </c>
      <c r="O28" s="5">
        <v>736</v>
      </c>
      <c r="P28" s="4">
        <f t="shared" si="1"/>
        <v>0.6290760869565217</v>
      </c>
      <c r="Q28" s="5">
        <v>2731</v>
      </c>
      <c r="R28" s="23">
        <f>(F28/M28)/(Q28/10000)</f>
        <v>2.075227867737667</v>
      </c>
      <c r="U28" s="5">
        <v>36</v>
      </c>
      <c r="V28" s="4">
        <f t="shared" si="4"/>
        <v>6.722222222222222</v>
      </c>
      <c r="W28" s="5">
        <v>11</v>
      </c>
      <c r="X28" s="4">
        <f>+F28/W28</f>
        <v>22</v>
      </c>
      <c r="Y28" s="5">
        <v>71</v>
      </c>
      <c r="Z28" s="4">
        <f t="shared" si="3"/>
        <v>6.52112676056338</v>
      </c>
      <c r="AB28" s="5">
        <v>1982</v>
      </c>
      <c r="AD28" s="5">
        <v>51</v>
      </c>
      <c r="AE28" s="5">
        <v>30</v>
      </c>
      <c r="AF28" s="5">
        <v>37</v>
      </c>
      <c r="AG28" s="5">
        <v>25</v>
      </c>
      <c r="AH28" s="5" t="s">
        <v>45</v>
      </c>
      <c r="AI28" s="1" t="s">
        <v>592</v>
      </c>
      <c r="AL28" s="7"/>
      <c r="AM28" s="7"/>
    </row>
    <row r="29" spans="1:39" ht="12.75">
      <c r="A29" s="1" t="s">
        <v>132</v>
      </c>
      <c r="C29" s="1" t="s">
        <v>133</v>
      </c>
      <c r="E29" s="38" t="s">
        <v>608</v>
      </c>
      <c r="F29" s="30">
        <v>75</v>
      </c>
      <c r="H29" s="4">
        <v>75</v>
      </c>
      <c r="J29" s="22">
        <f t="shared" si="0"/>
        <v>75</v>
      </c>
      <c r="K29" s="4">
        <v>50</v>
      </c>
      <c r="L29" s="4">
        <v>50</v>
      </c>
      <c r="M29" s="5">
        <v>504</v>
      </c>
      <c r="N29" s="4">
        <v>0.1488095238095238</v>
      </c>
      <c r="O29" s="5">
        <v>633</v>
      </c>
      <c r="P29" s="4">
        <f t="shared" si="1"/>
        <v>0.11848341232227488</v>
      </c>
      <c r="R29" s="23"/>
      <c r="U29" s="5">
        <v>2</v>
      </c>
      <c r="V29" s="4">
        <f t="shared" si="4"/>
        <v>37.5</v>
      </c>
      <c r="W29" s="5">
        <v>0</v>
      </c>
      <c r="X29" s="4"/>
      <c r="Y29" s="5">
        <v>62</v>
      </c>
      <c r="Z29" s="4">
        <f t="shared" si="3"/>
        <v>1.2096774193548387</v>
      </c>
      <c r="AB29" s="5">
        <v>1974</v>
      </c>
      <c r="AC29" s="5">
        <v>1200</v>
      </c>
      <c r="AD29" s="5">
        <v>140</v>
      </c>
      <c r="AE29" s="5">
        <v>108</v>
      </c>
      <c r="AF29" s="5">
        <v>158</v>
      </c>
      <c r="AG29" s="5">
        <v>110</v>
      </c>
      <c r="AH29" s="5" t="s">
        <v>75</v>
      </c>
      <c r="AI29" s="1" t="s">
        <v>134</v>
      </c>
      <c r="AL29" s="7"/>
      <c r="AM29" s="7"/>
    </row>
    <row r="30" spans="1:39" ht="12.75">
      <c r="A30" s="1" t="s">
        <v>141</v>
      </c>
      <c r="C30" s="1" t="s">
        <v>142</v>
      </c>
      <c r="E30" s="38" t="s">
        <v>608</v>
      </c>
      <c r="F30" s="30">
        <v>280</v>
      </c>
      <c r="G30" s="4">
        <v>408</v>
      </c>
      <c r="H30" s="4">
        <v>412</v>
      </c>
      <c r="I30" s="4">
        <v>475</v>
      </c>
      <c r="J30" s="22">
        <f t="shared" si="0"/>
        <v>475</v>
      </c>
      <c r="K30" s="4">
        <v>120</v>
      </c>
      <c r="L30" s="4">
        <v>153</v>
      </c>
      <c r="M30" s="5">
        <v>899</v>
      </c>
      <c r="N30" s="4">
        <v>0.3114571746384872</v>
      </c>
      <c r="O30" s="5">
        <v>1204</v>
      </c>
      <c r="P30" s="4">
        <f t="shared" si="1"/>
        <v>0.3945182724252492</v>
      </c>
      <c r="Q30" s="5">
        <v>2948</v>
      </c>
      <c r="R30" s="23">
        <f>(F30/M30)/(Q30/10000)</f>
        <v>1.0565033061007028</v>
      </c>
      <c r="S30" s="5">
        <v>0.4</v>
      </c>
      <c r="T30" s="27">
        <v>1.11</v>
      </c>
      <c r="U30" s="5">
        <v>390</v>
      </c>
      <c r="V30" s="4">
        <f t="shared" si="4"/>
        <v>0.717948717948718</v>
      </c>
      <c r="W30" s="5">
        <v>48</v>
      </c>
      <c r="X30" s="4">
        <f>+F30/W30</f>
        <v>5.833333333333333</v>
      </c>
      <c r="Y30" s="27">
        <v>320</v>
      </c>
      <c r="Z30" s="4">
        <f t="shared" si="3"/>
        <v>1.484375</v>
      </c>
      <c r="AA30" s="27">
        <v>288</v>
      </c>
      <c r="AB30" s="5">
        <v>1985</v>
      </c>
      <c r="AD30" s="5">
        <v>70</v>
      </c>
      <c r="AE30" s="5">
        <v>65</v>
      </c>
      <c r="AF30" s="5">
        <v>81</v>
      </c>
      <c r="AG30" s="5">
        <v>66</v>
      </c>
      <c r="AH30" s="5" t="s">
        <v>140</v>
      </c>
      <c r="AL30" s="7"/>
      <c r="AM30" s="7"/>
    </row>
    <row r="31" spans="1:39" ht="12.75">
      <c r="A31" s="1" t="s">
        <v>143</v>
      </c>
      <c r="C31" s="1" t="s">
        <v>44</v>
      </c>
      <c r="D31" s="27" t="s">
        <v>588</v>
      </c>
      <c r="E31" s="38" t="s">
        <v>608</v>
      </c>
      <c r="F31" s="30">
        <v>178</v>
      </c>
      <c r="G31" s="4">
        <v>475</v>
      </c>
      <c r="I31" s="4">
        <v>550</v>
      </c>
      <c r="J31" s="22">
        <f t="shared" si="0"/>
        <v>550</v>
      </c>
      <c r="K31" s="4">
        <v>59</v>
      </c>
      <c r="L31" s="4">
        <v>59</v>
      </c>
      <c r="M31" s="5">
        <v>1482</v>
      </c>
      <c r="N31" s="4">
        <v>0.12010796221322537</v>
      </c>
      <c r="O31" s="5">
        <v>1920</v>
      </c>
      <c r="P31" s="4">
        <f t="shared" si="1"/>
        <v>0.2864583333333333</v>
      </c>
      <c r="Q31" s="5">
        <v>2992</v>
      </c>
      <c r="R31" s="23">
        <f>(F31/M31)/(Q31/10000)</f>
        <v>0.4014303549907265</v>
      </c>
      <c r="S31" s="5">
        <v>2.072</v>
      </c>
      <c r="T31" s="27">
        <v>3.87</v>
      </c>
      <c r="U31" s="5">
        <v>7943</v>
      </c>
      <c r="V31" s="4">
        <f t="shared" si="4"/>
        <v>0.022409668890847285</v>
      </c>
      <c r="W31" s="5">
        <v>230</v>
      </c>
      <c r="X31" s="4">
        <f>+F31/W31</f>
        <v>0.7739130434782608</v>
      </c>
      <c r="Y31" s="36">
        <v>1180</v>
      </c>
      <c r="Z31" s="4">
        <f t="shared" si="3"/>
        <v>0.4661016949152542</v>
      </c>
      <c r="AA31" s="27">
        <v>305</v>
      </c>
      <c r="AB31" s="5">
        <v>1932</v>
      </c>
      <c r="AC31" s="5">
        <v>6000</v>
      </c>
      <c r="AD31" s="5">
        <v>492</v>
      </c>
      <c r="AE31" s="5">
        <v>346</v>
      </c>
      <c r="AF31" s="5">
        <v>510</v>
      </c>
      <c r="AG31" s="5">
        <v>326</v>
      </c>
      <c r="AH31" s="5" t="s">
        <v>75</v>
      </c>
      <c r="AI31" s="1" t="s">
        <v>593</v>
      </c>
      <c r="AL31" s="7"/>
      <c r="AM31" s="7"/>
    </row>
    <row r="32" spans="1:40" ht="12.75">
      <c r="A32" s="1" t="s">
        <v>147</v>
      </c>
      <c r="C32" s="1" t="s">
        <v>148</v>
      </c>
      <c r="E32" s="38" t="s">
        <v>608</v>
      </c>
      <c r="F32" s="21">
        <v>44</v>
      </c>
      <c r="H32" s="4">
        <v>250</v>
      </c>
      <c r="J32" s="22">
        <f t="shared" si="0"/>
        <v>250</v>
      </c>
      <c r="K32" s="4">
        <v>22</v>
      </c>
      <c r="L32" s="4">
        <v>120</v>
      </c>
      <c r="M32" s="5">
        <v>250</v>
      </c>
      <c r="N32" s="4">
        <v>0.176</v>
      </c>
      <c r="O32" s="5">
        <v>334</v>
      </c>
      <c r="P32" s="4">
        <f t="shared" si="1"/>
        <v>0.7485029940119761</v>
      </c>
      <c r="Q32" s="5">
        <v>3285</v>
      </c>
      <c r="R32" s="23">
        <f>(F32/M32)/(Q32/10000)</f>
        <v>0.5357686453576864</v>
      </c>
      <c r="U32" s="5">
        <v>8</v>
      </c>
      <c r="V32" s="4">
        <f t="shared" si="4"/>
        <v>5.5</v>
      </c>
      <c r="W32" s="5">
        <v>0</v>
      </c>
      <c r="X32" s="22" t="s">
        <v>6</v>
      </c>
      <c r="Y32" s="5">
        <v>0</v>
      </c>
      <c r="Z32" s="4" t="s">
        <v>50</v>
      </c>
      <c r="AB32" s="5">
        <v>1971</v>
      </c>
      <c r="AD32" s="5">
        <v>9</v>
      </c>
      <c r="AE32" s="5">
        <v>3</v>
      </c>
      <c r="AF32" s="5">
        <v>13</v>
      </c>
      <c r="AG32" s="5">
        <v>5</v>
      </c>
      <c r="AH32" s="5" t="s">
        <v>75</v>
      </c>
      <c r="AI32" s="1" t="s">
        <v>149</v>
      </c>
      <c r="AL32" s="7"/>
      <c r="AM32" s="7"/>
      <c r="AN32"/>
    </row>
    <row r="33" spans="1:40" ht="12.75">
      <c r="A33" s="1" t="s">
        <v>155</v>
      </c>
      <c r="C33" s="1" t="s">
        <v>156</v>
      </c>
      <c r="E33" s="38" t="s">
        <v>608</v>
      </c>
      <c r="F33" s="30">
        <v>128</v>
      </c>
      <c r="G33" s="4">
        <v>196</v>
      </c>
      <c r="I33" s="4">
        <v>218</v>
      </c>
      <c r="J33" s="22">
        <f t="shared" si="0"/>
        <v>218</v>
      </c>
      <c r="K33" s="4">
        <v>42</v>
      </c>
      <c r="L33" s="4">
        <v>50</v>
      </c>
      <c r="M33" s="5">
        <v>889</v>
      </c>
      <c r="N33" s="4">
        <v>0.1439820022497188</v>
      </c>
      <c r="O33" s="5">
        <v>1007</v>
      </c>
      <c r="P33" s="4">
        <f t="shared" si="1"/>
        <v>0.21648460774577954</v>
      </c>
      <c r="Q33" s="5">
        <v>2700</v>
      </c>
      <c r="R33" s="23">
        <f>(F33/M33)/(Q33/10000)</f>
        <v>0.5332666749989585</v>
      </c>
      <c r="S33" s="5">
        <v>0.493</v>
      </c>
      <c r="T33" s="27">
        <v>1.55</v>
      </c>
      <c r="U33" s="5">
        <v>597</v>
      </c>
      <c r="V33" s="4">
        <f t="shared" si="4"/>
        <v>0.21440536013400335</v>
      </c>
      <c r="W33" s="5">
        <v>33</v>
      </c>
      <c r="X33" s="4">
        <f aca="true" t="shared" si="5" ref="X33:X38">+F33/W33</f>
        <v>3.878787878787879</v>
      </c>
      <c r="Y33" s="27">
        <v>271</v>
      </c>
      <c r="Z33" s="4">
        <f aca="true" t="shared" si="6" ref="Z33:Z38">+J33/Y33</f>
        <v>0.8044280442804428</v>
      </c>
      <c r="AA33" s="27">
        <v>175</v>
      </c>
      <c r="AB33" s="5">
        <v>1952</v>
      </c>
      <c r="AC33" s="5">
        <v>4000</v>
      </c>
      <c r="AD33" s="5">
        <v>736</v>
      </c>
      <c r="AE33" s="5">
        <v>515</v>
      </c>
      <c r="AF33" s="5">
        <v>681</v>
      </c>
      <c r="AG33" s="5">
        <v>439</v>
      </c>
      <c r="AH33" s="5" t="s">
        <v>45</v>
      </c>
      <c r="AL33" s="7"/>
      <c r="AM33" s="7"/>
      <c r="AN33"/>
    </row>
    <row r="34" spans="1:40" ht="12.75">
      <c r="A34" s="1" t="s">
        <v>158</v>
      </c>
      <c r="C34" s="1" t="s">
        <v>44</v>
      </c>
      <c r="D34" s="27" t="s">
        <v>588</v>
      </c>
      <c r="E34" s="38" t="s">
        <v>608</v>
      </c>
      <c r="F34" s="30">
        <v>163</v>
      </c>
      <c r="G34" s="4">
        <v>249</v>
      </c>
      <c r="I34" s="4">
        <v>289</v>
      </c>
      <c r="J34" s="22">
        <f t="shared" si="0"/>
        <v>289</v>
      </c>
      <c r="K34" s="4">
        <v>72</v>
      </c>
      <c r="L34" s="4">
        <v>39</v>
      </c>
      <c r="M34" s="5">
        <v>846</v>
      </c>
      <c r="N34" s="4">
        <v>0.19267139479905437</v>
      </c>
      <c r="O34" s="5">
        <v>594</v>
      </c>
      <c r="P34" s="4">
        <f t="shared" si="1"/>
        <v>0.48653198653198654</v>
      </c>
      <c r="Q34" s="5">
        <v>3570</v>
      </c>
      <c r="R34" s="23">
        <f>(F34/M34)/(Q34/10000)</f>
        <v>0.5396957837508526</v>
      </c>
      <c r="S34" s="5">
        <v>1.127</v>
      </c>
      <c r="T34" s="27">
        <v>1.23</v>
      </c>
      <c r="U34" s="5">
        <v>545</v>
      </c>
      <c r="V34" s="4">
        <f t="shared" si="4"/>
        <v>0.29908256880733947</v>
      </c>
      <c r="W34" s="5">
        <v>71</v>
      </c>
      <c r="X34" s="4">
        <f t="shared" si="5"/>
        <v>2.295774647887324</v>
      </c>
      <c r="Y34" s="27">
        <v>142</v>
      </c>
      <c r="Z34" s="4">
        <f t="shared" si="6"/>
        <v>2.035211267605634</v>
      </c>
      <c r="AA34" s="27">
        <v>115</v>
      </c>
      <c r="AB34" s="5">
        <v>1947</v>
      </c>
      <c r="AC34" s="5">
        <v>4000</v>
      </c>
      <c r="AD34" s="5">
        <v>540</v>
      </c>
      <c r="AE34" s="5">
        <v>390</v>
      </c>
      <c r="AF34" s="5">
        <v>561</v>
      </c>
      <c r="AG34" s="5">
        <v>356</v>
      </c>
      <c r="AH34" s="5" t="s">
        <v>83</v>
      </c>
      <c r="AI34" s="1" t="s">
        <v>159</v>
      </c>
      <c r="AL34" s="7"/>
      <c r="AM34" s="7"/>
      <c r="AN34"/>
    </row>
    <row r="35" spans="1:39" ht="12.75">
      <c r="A35" s="1" t="s">
        <v>161</v>
      </c>
      <c r="C35" s="1" t="s">
        <v>44</v>
      </c>
      <c r="D35" s="27" t="s">
        <v>605</v>
      </c>
      <c r="E35" s="38" t="s">
        <v>608</v>
      </c>
      <c r="F35" s="30">
        <v>120</v>
      </c>
      <c r="G35" s="4">
        <v>200</v>
      </c>
      <c r="I35" s="4">
        <v>232</v>
      </c>
      <c r="J35" s="22">
        <f t="shared" si="0"/>
        <v>232</v>
      </c>
      <c r="K35" s="4">
        <v>30</v>
      </c>
      <c r="L35" s="4">
        <v>44</v>
      </c>
      <c r="M35" s="5">
        <v>429</v>
      </c>
      <c r="N35" s="4">
        <v>0.27972027972027974</v>
      </c>
      <c r="O35" s="5">
        <v>410</v>
      </c>
      <c r="P35" s="4">
        <f t="shared" si="1"/>
        <v>0.5658536585365853</v>
      </c>
      <c r="R35" s="23"/>
      <c r="U35" s="5">
        <v>18</v>
      </c>
      <c r="V35" s="4">
        <f t="shared" si="4"/>
        <v>6.666666666666667</v>
      </c>
      <c r="W35" s="5">
        <v>5</v>
      </c>
      <c r="X35" s="4">
        <f t="shared" si="5"/>
        <v>24</v>
      </c>
      <c r="Y35" s="5">
        <v>32</v>
      </c>
      <c r="Z35" s="4">
        <f t="shared" si="6"/>
        <v>7.25</v>
      </c>
      <c r="AB35" s="5">
        <v>1971</v>
      </c>
      <c r="AC35" s="5">
        <v>2000</v>
      </c>
      <c r="AD35" s="5">
        <v>9</v>
      </c>
      <c r="AE35" s="5">
        <v>9</v>
      </c>
      <c r="AF35" s="5">
        <v>11</v>
      </c>
      <c r="AG35" s="5">
        <v>7</v>
      </c>
      <c r="AH35" s="5" t="s">
        <v>75</v>
      </c>
      <c r="AI35" s="1" t="s">
        <v>46</v>
      </c>
      <c r="AL35" s="7"/>
      <c r="AM35" s="7"/>
    </row>
    <row r="36" spans="1:39" ht="12.75">
      <c r="A36" s="1" t="s">
        <v>164</v>
      </c>
      <c r="C36" s="1" t="s">
        <v>44</v>
      </c>
      <c r="D36" s="27" t="s">
        <v>588</v>
      </c>
      <c r="E36" s="38" t="s">
        <v>608</v>
      </c>
      <c r="F36" s="30">
        <v>50</v>
      </c>
      <c r="G36" s="4">
        <v>138</v>
      </c>
      <c r="I36" s="4">
        <v>160</v>
      </c>
      <c r="J36" s="22">
        <f t="shared" si="0"/>
        <v>160</v>
      </c>
      <c r="K36" s="4">
        <v>50</v>
      </c>
      <c r="L36" s="4">
        <v>90</v>
      </c>
      <c r="M36" s="5">
        <v>421</v>
      </c>
      <c r="N36" s="4">
        <v>0.1187648456057007</v>
      </c>
      <c r="O36" s="5">
        <v>490</v>
      </c>
      <c r="P36" s="4">
        <f t="shared" si="1"/>
        <v>0.32653061224489793</v>
      </c>
      <c r="Q36" s="5">
        <v>4320</v>
      </c>
      <c r="R36" s="23">
        <f>(F36/M36)/(Q36/10000)</f>
        <v>0.27491862408727014</v>
      </c>
      <c r="S36" s="5">
        <v>0.309</v>
      </c>
      <c r="T36" s="27">
        <v>0.68</v>
      </c>
      <c r="U36" s="5">
        <v>188</v>
      </c>
      <c r="V36" s="4">
        <f t="shared" si="4"/>
        <v>0.26595744680851063</v>
      </c>
      <c r="W36" s="5">
        <v>17</v>
      </c>
      <c r="X36" s="4">
        <f t="shared" si="5"/>
        <v>2.9411764705882355</v>
      </c>
      <c r="Y36" s="27">
        <v>100</v>
      </c>
      <c r="Z36" s="4">
        <f t="shared" si="6"/>
        <v>1.6</v>
      </c>
      <c r="AA36" s="27">
        <v>146</v>
      </c>
      <c r="AB36" s="5">
        <v>1925</v>
      </c>
      <c r="AC36" s="5">
        <v>3500</v>
      </c>
      <c r="AD36" s="5">
        <v>292</v>
      </c>
      <c r="AE36" s="5">
        <v>183</v>
      </c>
      <c r="AF36" s="5">
        <v>288</v>
      </c>
      <c r="AG36" s="5">
        <v>146</v>
      </c>
      <c r="AH36" s="5" t="s">
        <v>75</v>
      </c>
      <c r="AI36" s="1" t="s">
        <v>165</v>
      </c>
      <c r="AL36" s="7"/>
      <c r="AM36" s="7"/>
    </row>
    <row r="37" spans="1:39" ht="12.75">
      <c r="A37" s="1" t="s">
        <v>171</v>
      </c>
      <c r="C37" s="1" t="s">
        <v>44</v>
      </c>
      <c r="D37" s="27" t="s">
        <v>588</v>
      </c>
      <c r="E37" s="38" t="s">
        <v>608</v>
      </c>
      <c r="F37" s="30">
        <v>122</v>
      </c>
      <c r="G37" s="4">
        <v>212</v>
      </c>
      <c r="I37" s="4">
        <v>246</v>
      </c>
      <c r="J37" s="22">
        <f aca="true" t="shared" si="7" ref="J37:J68">MAX(G37:I37)</f>
        <v>246</v>
      </c>
      <c r="K37" s="4">
        <v>40</v>
      </c>
      <c r="L37" s="4">
        <v>49</v>
      </c>
      <c r="M37" s="5">
        <v>565</v>
      </c>
      <c r="N37" s="4">
        <v>0.215929203539823</v>
      </c>
      <c r="O37" s="5">
        <v>718</v>
      </c>
      <c r="P37" s="4">
        <f aca="true" t="shared" si="8" ref="P37:P68">+J37/O37</f>
        <v>0.3426183844011142</v>
      </c>
      <c r="Q37" s="5">
        <v>3120</v>
      </c>
      <c r="R37" s="23">
        <f>(F37/M37)/(Q37/10000)</f>
        <v>0.6920807805763558</v>
      </c>
      <c r="S37" s="5">
        <v>0.539</v>
      </c>
      <c r="T37" s="27">
        <v>1.28</v>
      </c>
      <c r="U37" s="5">
        <v>825</v>
      </c>
      <c r="V37" s="4">
        <f t="shared" si="4"/>
        <v>0.1478787878787879</v>
      </c>
      <c r="W37" s="5">
        <v>48</v>
      </c>
      <c r="X37" s="4">
        <f t="shared" si="5"/>
        <v>2.5416666666666665</v>
      </c>
      <c r="Y37" s="27">
        <v>201</v>
      </c>
      <c r="Z37" s="4">
        <f t="shared" si="6"/>
        <v>1.2238805970149254</v>
      </c>
      <c r="AA37" s="27">
        <v>157</v>
      </c>
      <c r="AB37" s="5">
        <v>1933</v>
      </c>
      <c r="AC37" s="5">
        <v>2850</v>
      </c>
      <c r="AD37" s="5">
        <v>456</v>
      </c>
      <c r="AE37" s="5">
        <v>313</v>
      </c>
      <c r="AF37" s="5">
        <v>464</v>
      </c>
      <c r="AG37" s="5">
        <v>283</v>
      </c>
      <c r="AH37" s="5" t="s">
        <v>75</v>
      </c>
      <c r="AI37" s="1" t="s">
        <v>595</v>
      </c>
      <c r="AL37" s="7"/>
      <c r="AM37" s="7"/>
    </row>
    <row r="38" spans="1:39" ht="12.75">
      <c r="A38" s="1" t="s">
        <v>173</v>
      </c>
      <c r="C38" s="1" t="s">
        <v>142</v>
      </c>
      <c r="E38" s="38" t="s">
        <v>608</v>
      </c>
      <c r="F38" s="30">
        <v>95</v>
      </c>
      <c r="G38" s="4">
        <v>119</v>
      </c>
      <c r="H38" s="4">
        <v>121</v>
      </c>
      <c r="I38" s="4">
        <v>136</v>
      </c>
      <c r="J38" s="22">
        <f t="shared" si="7"/>
        <v>136</v>
      </c>
      <c r="K38" s="4">
        <v>50</v>
      </c>
      <c r="L38" s="4">
        <v>46</v>
      </c>
      <c r="M38" s="5">
        <v>373</v>
      </c>
      <c r="N38" s="4">
        <v>0.2546916890080429</v>
      </c>
      <c r="O38" s="5">
        <v>387</v>
      </c>
      <c r="P38" s="4">
        <f t="shared" si="8"/>
        <v>0.35142118863049093</v>
      </c>
      <c r="Q38" s="5">
        <v>2574</v>
      </c>
      <c r="R38" s="23">
        <f>(F38/M38)/(Q38/10000)</f>
        <v>0.9894782012744479</v>
      </c>
      <c r="S38" s="5">
        <v>0.652</v>
      </c>
      <c r="T38" s="27">
        <v>0.77</v>
      </c>
      <c r="U38" s="5">
        <v>121</v>
      </c>
      <c r="V38" s="4">
        <f t="shared" si="4"/>
        <v>0.7851239669421488</v>
      </c>
      <c r="W38" s="5">
        <v>15</v>
      </c>
      <c r="X38" s="4">
        <f t="shared" si="5"/>
        <v>6.333333333333333</v>
      </c>
      <c r="Y38" s="27">
        <v>48</v>
      </c>
      <c r="Z38" s="4">
        <f t="shared" si="6"/>
        <v>2.8333333333333335</v>
      </c>
      <c r="AA38" s="27">
        <v>62</v>
      </c>
      <c r="AB38" s="5">
        <v>1984</v>
      </c>
      <c r="AD38" s="5">
        <v>165</v>
      </c>
      <c r="AE38" s="5">
        <v>144</v>
      </c>
      <c r="AF38" s="5">
        <v>180</v>
      </c>
      <c r="AG38" s="5">
        <v>136</v>
      </c>
      <c r="AH38" s="5" t="s">
        <v>58</v>
      </c>
      <c r="AL38" s="7"/>
      <c r="AM38" s="7"/>
    </row>
    <row r="39" spans="1:39" ht="12.75">
      <c r="A39" s="24" t="s">
        <v>175</v>
      </c>
      <c r="B39" s="24"/>
      <c r="C39" s="24" t="s">
        <v>175</v>
      </c>
      <c r="E39" s="38" t="s">
        <v>608</v>
      </c>
      <c r="G39" s="4" t="s">
        <v>49</v>
      </c>
      <c r="J39" s="22">
        <f t="shared" si="7"/>
        <v>0</v>
      </c>
      <c r="L39" s="4" t="s">
        <v>49</v>
      </c>
      <c r="O39" s="5">
        <v>1328</v>
      </c>
      <c r="P39" s="4">
        <f t="shared" si="8"/>
        <v>0</v>
      </c>
      <c r="R39" s="25"/>
      <c r="T39" s="26"/>
      <c r="Y39" s="5">
        <v>0</v>
      </c>
      <c r="Z39" s="4" t="s">
        <v>50</v>
      </c>
      <c r="AA39" s="26"/>
      <c r="AB39" s="5">
        <v>2001</v>
      </c>
      <c r="AH39" s="5" t="s">
        <v>75</v>
      </c>
      <c r="AL39" s="7"/>
      <c r="AM39" s="7"/>
    </row>
    <row r="40" spans="1:39" ht="12.75">
      <c r="A40" s="1" t="s">
        <v>181</v>
      </c>
      <c r="C40" s="1" t="s">
        <v>44</v>
      </c>
      <c r="D40" s="27" t="s">
        <v>588</v>
      </c>
      <c r="E40" s="38" t="s">
        <v>608</v>
      </c>
      <c r="F40" s="30">
        <v>329</v>
      </c>
      <c r="G40" s="4">
        <v>335</v>
      </c>
      <c r="I40" s="4">
        <v>411</v>
      </c>
      <c r="J40" s="22">
        <f t="shared" si="7"/>
        <v>411</v>
      </c>
      <c r="K40" s="4">
        <v>63</v>
      </c>
      <c r="L40" s="4">
        <v>75</v>
      </c>
      <c r="M40" s="5">
        <v>805</v>
      </c>
      <c r="N40" s="4">
        <v>0.40869565217391307</v>
      </c>
      <c r="O40" s="5">
        <v>751</v>
      </c>
      <c r="P40" s="4">
        <f t="shared" si="8"/>
        <v>0.5472703062583223</v>
      </c>
      <c r="R40" s="23"/>
      <c r="T40" s="27">
        <v>1.92</v>
      </c>
      <c r="U40" s="5">
        <v>46</v>
      </c>
      <c r="V40" s="4">
        <f>+F40/U40</f>
        <v>7.1521739130434785</v>
      </c>
      <c r="W40" s="5">
        <v>46</v>
      </c>
      <c r="X40" s="4">
        <f>+F40/W40</f>
        <v>7.1521739130434785</v>
      </c>
      <c r="Y40" s="27">
        <v>276</v>
      </c>
      <c r="Z40" s="4">
        <f>+J40/Y40</f>
        <v>1.4891304347826086</v>
      </c>
      <c r="AA40" s="27">
        <v>144</v>
      </c>
      <c r="AB40" s="5">
        <v>1999</v>
      </c>
      <c r="AD40" s="5">
        <v>24</v>
      </c>
      <c r="AE40" s="5">
        <v>22</v>
      </c>
      <c r="AF40" s="5">
        <v>29</v>
      </c>
      <c r="AG40" s="5">
        <v>21</v>
      </c>
      <c r="AH40" s="5" t="s">
        <v>110</v>
      </c>
      <c r="AI40" s="1" t="s">
        <v>46</v>
      </c>
      <c r="AL40" s="7"/>
      <c r="AM40" s="7"/>
    </row>
    <row r="41" spans="1:39" ht="12.75">
      <c r="A41" s="24" t="s">
        <v>184</v>
      </c>
      <c r="B41" s="24"/>
      <c r="C41" s="24" t="s">
        <v>185</v>
      </c>
      <c r="E41" s="38" t="s">
        <v>608</v>
      </c>
      <c r="G41" s="4" t="s">
        <v>49</v>
      </c>
      <c r="J41" s="22">
        <f t="shared" si="7"/>
        <v>0</v>
      </c>
      <c r="L41" s="4" t="s">
        <v>49</v>
      </c>
      <c r="O41" s="5">
        <v>22</v>
      </c>
      <c r="P41" s="4">
        <f t="shared" si="8"/>
        <v>0</v>
      </c>
      <c r="T41" s="26"/>
      <c r="Y41" s="5">
        <v>0</v>
      </c>
      <c r="Z41" s="4" t="s">
        <v>50</v>
      </c>
      <c r="AA41" s="26"/>
      <c r="AB41" s="5">
        <v>2000</v>
      </c>
      <c r="AH41" s="5" t="s">
        <v>60</v>
      </c>
      <c r="AL41" s="7"/>
      <c r="AM41" s="7"/>
    </row>
    <row r="42" spans="1:39" ht="12.75">
      <c r="A42" s="1" t="s">
        <v>191</v>
      </c>
      <c r="C42" s="1" t="s">
        <v>142</v>
      </c>
      <c r="E42" s="38" t="s">
        <v>608</v>
      </c>
      <c r="F42" s="30">
        <v>90</v>
      </c>
      <c r="G42" s="4">
        <v>210</v>
      </c>
      <c r="H42" s="4">
        <v>223</v>
      </c>
      <c r="I42" s="4">
        <v>246</v>
      </c>
      <c r="J42" s="22">
        <f t="shared" si="7"/>
        <v>246</v>
      </c>
      <c r="K42" s="4">
        <v>40</v>
      </c>
      <c r="L42" s="4">
        <v>69</v>
      </c>
      <c r="M42" s="5">
        <v>602</v>
      </c>
      <c r="N42" s="4">
        <v>0.14950166112956811</v>
      </c>
      <c r="O42" s="5">
        <v>677</v>
      </c>
      <c r="P42" s="4">
        <f t="shared" si="8"/>
        <v>0.36336779911373707</v>
      </c>
      <c r="Q42" s="5">
        <v>3185</v>
      </c>
      <c r="R42" s="23">
        <f>(F42/M42)/(Q42/10000)</f>
        <v>0.4693929705794917</v>
      </c>
      <c r="U42" s="5">
        <v>24</v>
      </c>
      <c r="V42" s="4">
        <f>+F42/U42</f>
        <v>3.75</v>
      </c>
      <c r="W42" s="5">
        <v>8</v>
      </c>
      <c r="X42" s="4">
        <f>+F42/W42</f>
        <v>11.25</v>
      </c>
      <c r="Y42" s="5">
        <v>228</v>
      </c>
      <c r="Z42" s="4">
        <f aca="true" t="shared" si="9" ref="Z42:Z49">+J42/Y42</f>
        <v>1.0789473684210527</v>
      </c>
      <c r="AB42" s="5">
        <v>1995</v>
      </c>
      <c r="AD42" s="5">
        <v>15</v>
      </c>
      <c r="AE42" s="5">
        <v>14</v>
      </c>
      <c r="AF42" s="5">
        <v>24</v>
      </c>
      <c r="AG42" s="5">
        <v>19</v>
      </c>
      <c r="AH42" s="5" t="s">
        <v>45</v>
      </c>
      <c r="AL42" s="7"/>
      <c r="AM42" s="7"/>
    </row>
    <row r="43" spans="1:39" ht="12.75">
      <c r="A43" s="1" t="s">
        <v>207</v>
      </c>
      <c r="C43" s="1" t="s">
        <v>99</v>
      </c>
      <c r="E43" s="38" t="s">
        <v>608</v>
      </c>
      <c r="F43" s="30">
        <v>255</v>
      </c>
      <c r="G43" s="4">
        <v>294</v>
      </c>
      <c r="H43" s="4">
        <v>310</v>
      </c>
      <c r="I43" s="4">
        <v>326</v>
      </c>
      <c r="J43" s="22">
        <f t="shared" si="7"/>
        <v>326</v>
      </c>
      <c r="K43" s="4">
        <v>77</v>
      </c>
      <c r="L43" s="4">
        <v>78</v>
      </c>
      <c r="M43" s="5">
        <v>573</v>
      </c>
      <c r="N43" s="4">
        <v>0.44502617801047123</v>
      </c>
      <c r="O43" s="5">
        <v>577</v>
      </c>
      <c r="P43" s="4">
        <f t="shared" si="8"/>
        <v>0.5649913344887348</v>
      </c>
      <c r="Q43" s="5">
        <v>3228</v>
      </c>
      <c r="R43" s="23">
        <f>(F43/M43)/(Q43/10000)</f>
        <v>1.3786436741340498</v>
      </c>
      <c r="S43" s="5">
        <v>0.46</v>
      </c>
      <c r="T43" s="27">
        <v>1.24</v>
      </c>
      <c r="U43" s="5">
        <v>144</v>
      </c>
      <c r="V43" s="4">
        <f>+F43/U43</f>
        <v>1.7708333333333333</v>
      </c>
      <c r="W43" s="5">
        <v>23</v>
      </c>
      <c r="X43" s="4">
        <f>+F43/W43</f>
        <v>11.08695652173913</v>
      </c>
      <c r="Y43" s="27">
        <v>161</v>
      </c>
      <c r="Z43" s="4">
        <f t="shared" si="9"/>
        <v>2.0248447204968945</v>
      </c>
      <c r="AA43" s="27">
        <v>130</v>
      </c>
      <c r="AB43" s="5">
        <v>1974</v>
      </c>
      <c r="AC43" s="5">
        <v>700</v>
      </c>
      <c r="AD43" s="5">
        <v>29</v>
      </c>
      <c r="AE43" s="5">
        <v>21</v>
      </c>
      <c r="AF43" s="5">
        <v>34</v>
      </c>
      <c r="AG43" s="5">
        <v>21</v>
      </c>
      <c r="AH43" s="5" t="s">
        <v>53</v>
      </c>
      <c r="AL43" s="7"/>
      <c r="AM43" s="7"/>
    </row>
    <row r="44" spans="1:39" ht="12.75">
      <c r="A44" s="1" t="s">
        <v>208</v>
      </c>
      <c r="C44" s="1" t="s">
        <v>142</v>
      </c>
      <c r="E44" s="38" t="s">
        <v>608</v>
      </c>
      <c r="F44" s="21">
        <v>107</v>
      </c>
      <c r="G44" s="4">
        <v>127</v>
      </c>
      <c r="H44" s="4">
        <v>136</v>
      </c>
      <c r="I44" s="4">
        <v>145</v>
      </c>
      <c r="J44" s="22">
        <f t="shared" si="7"/>
        <v>145</v>
      </c>
      <c r="K44" s="4">
        <v>60</v>
      </c>
      <c r="L44" s="4">
        <v>57</v>
      </c>
      <c r="M44" s="5">
        <v>373</v>
      </c>
      <c r="N44" s="4">
        <v>0.2868632707774799</v>
      </c>
      <c r="O44" s="5">
        <v>387</v>
      </c>
      <c r="P44" s="4">
        <f t="shared" si="8"/>
        <v>0.37467700258397935</v>
      </c>
      <c r="U44" s="5">
        <v>20</v>
      </c>
      <c r="V44" s="4">
        <f>+F44/U44</f>
        <v>5.35</v>
      </c>
      <c r="W44" s="5">
        <v>15</v>
      </c>
      <c r="X44" s="4">
        <f>+F44/W44</f>
        <v>7.133333333333334</v>
      </c>
      <c r="Y44" s="5">
        <v>89</v>
      </c>
      <c r="Z44" s="4">
        <f t="shared" si="9"/>
        <v>1.6292134831460674</v>
      </c>
      <c r="AB44" s="5">
        <v>1996</v>
      </c>
      <c r="AD44" s="5">
        <v>24</v>
      </c>
      <c r="AE44" s="5">
        <v>24</v>
      </c>
      <c r="AF44" s="5">
        <v>7</v>
      </c>
      <c r="AG44" s="5">
        <v>5</v>
      </c>
      <c r="AH44" s="5" t="s">
        <v>83</v>
      </c>
      <c r="AL44" s="7"/>
      <c r="AM44" s="7"/>
    </row>
    <row r="45" spans="1:39" ht="12.75">
      <c r="A45" s="24" t="s">
        <v>217</v>
      </c>
      <c r="B45" s="24"/>
      <c r="C45" s="24" t="s">
        <v>218</v>
      </c>
      <c r="E45" s="38" t="s">
        <v>608</v>
      </c>
      <c r="G45" s="4" t="s">
        <v>49</v>
      </c>
      <c r="J45" s="22">
        <f t="shared" si="7"/>
        <v>0</v>
      </c>
      <c r="L45" s="4" t="s">
        <v>49</v>
      </c>
      <c r="O45" s="5">
        <v>48</v>
      </c>
      <c r="P45" s="4">
        <f t="shared" si="8"/>
        <v>0</v>
      </c>
      <c r="T45" s="26"/>
      <c r="Y45" s="5">
        <v>12</v>
      </c>
      <c r="Z45" s="4">
        <f t="shared" si="9"/>
        <v>0</v>
      </c>
      <c r="AA45" s="26"/>
      <c r="AB45" s="5">
        <v>1999</v>
      </c>
      <c r="AH45" s="5" t="s">
        <v>75</v>
      </c>
      <c r="AL45" s="7"/>
      <c r="AM45" s="7"/>
    </row>
    <row r="46" spans="1:39" ht="12.75">
      <c r="A46" s="1" t="s">
        <v>219</v>
      </c>
      <c r="C46" s="1" t="s">
        <v>220</v>
      </c>
      <c r="E46" s="38" t="s">
        <v>608</v>
      </c>
      <c r="F46" s="30">
        <v>165</v>
      </c>
      <c r="I46" s="4">
        <v>199</v>
      </c>
      <c r="J46" s="22">
        <f t="shared" si="7"/>
        <v>199</v>
      </c>
      <c r="K46" s="4">
        <v>108</v>
      </c>
      <c r="L46" s="4">
        <v>132</v>
      </c>
      <c r="M46" s="5">
        <v>477</v>
      </c>
      <c r="N46" s="4">
        <v>0.34591194968553457</v>
      </c>
      <c r="O46" s="5">
        <v>521</v>
      </c>
      <c r="P46" s="4">
        <f t="shared" si="8"/>
        <v>0.381957773512476</v>
      </c>
      <c r="R46" s="23"/>
      <c r="U46" s="5">
        <v>60</v>
      </c>
      <c r="V46" s="4">
        <f>+F46/U46</f>
        <v>2.75</v>
      </c>
      <c r="W46" s="5">
        <v>28</v>
      </c>
      <c r="X46" s="4">
        <f>+F46/W46</f>
        <v>5.892857142857143</v>
      </c>
      <c r="Y46" s="5">
        <v>144</v>
      </c>
      <c r="Z46" s="4">
        <f t="shared" si="9"/>
        <v>1.3819444444444444</v>
      </c>
      <c r="AB46" s="5">
        <v>1979</v>
      </c>
      <c r="AC46" s="5">
        <v>1400</v>
      </c>
      <c r="AD46" s="5">
        <v>25</v>
      </c>
      <c r="AE46" s="5">
        <v>17</v>
      </c>
      <c r="AF46" s="5">
        <v>25</v>
      </c>
      <c r="AG46" s="5">
        <v>15</v>
      </c>
      <c r="AH46" s="5" t="s">
        <v>94</v>
      </c>
      <c r="AL46" s="7"/>
      <c r="AM46" s="7"/>
    </row>
    <row r="47" spans="1:39" ht="12.75">
      <c r="A47" s="1" t="s">
        <v>225</v>
      </c>
      <c r="C47" s="1" t="s">
        <v>44</v>
      </c>
      <c r="D47" s="27" t="s">
        <v>588</v>
      </c>
      <c r="E47" s="38" t="s">
        <v>608</v>
      </c>
      <c r="F47" s="30">
        <v>148</v>
      </c>
      <c r="G47" s="4">
        <v>128</v>
      </c>
      <c r="I47" s="4">
        <v>149</v>
      </c>
      <c r="J47" s="22">
        <f t="shared" si="7"/>
        <v>149</v>
      </c>
      <c r="K47" s="4">
        <v>61</v>
      </c>
      <c r="L47" s="4">
        <v>53</v>
      </c>
      <c r="M47" s="5">
        <v>440</v>
      </c>
      <c r="N47" s="4">
        <v>0.33636363636363636</v>
      </c>
      <c r="O47" s="5">
        <v>501</v>
      </c>
      <c r="P47" s="4">
        <f t="shared" si="8"/>
        <v>0.29740518962075846</v>
      </c>
      <c r="Q47" s="5">
        <v>3105</v>
      </c>
      <c r="R47" s="23">
        <f>(F47/M47)/(Q47/10000)</f>
        <v>1.0832967354706484</v>
      </c>
      <c r="U47" s="5">
        <v>0</v>
      </c>
      <c r="V47" s="34"/>
      <c r="W47" s="5" t="s">
        <v>6</v>
      </c>
      <c r="X47" s="4" t="s">
        <v>6</v>
      </c>
      <c r="Y47" s="5">
        <v>51</v>
      </c>
      <c r="Z47" s="4">
        <f t="shared" si="9"/>
        <v>2.9215686274509802</v>
      </c>
      <c r="AB47" s="5">
        <v>2000</v>
      </c>
      <c r="AD47" s="5">
        <v>100</v>
      </c>
      <c r="AE47" s="5">
        <v>2</v>
      </c>
      <c r="AF47" s="5">
        <v>101</v>
      </c>
      <c r="AG47" s="5">
        <v>2</v>
      </c>
      <c r="AH47" s="5" t="s">
        <v>75</v>
      </c>
      <c r="AI47" s="1" t="s">
        <v>46</v>
      </c>
      <c r="AL47" s="7"/>
      <c r="AM47" s="7"/>
    </row>
    <row r="48" spans="1:39" ht="12.75">
      <c r="A48" s="1" t="s">
        <v>231</v>
      </c>
      <c r="C48" s="1" t="s">
        <v>232</v>
      </c>
      <c r="E48" s="38" t="s">
        <v>608</v>
      </c>
      <c r="F48" s="30">
        <v>132</v>
      </c>
      <c r="G48" s="4">
        <v>273</v>
      </c>
      <c r="I48" s="4">
        <v>303</v>
      </c>
      <c r="J48" s="22">
        <f t="shared" si="7"/>
        <v>303</v>
      </c>
      <c r="K48" s="4">
        <v>60</v>
      </c>
      <c r="L48" s="4">
        <v>70</v>
      </c>
      <c r="M48" s="5">
        <v>767</v>
      </c>
      <c r="N48" s="4">
        <v>0.17209908735332463</v>
      </c>
      <c r="O48" s="5">
        <v>1117</v>
      </c>
      <c r="P48" s="4">
        <f t="shared" si="8"/>
        <v>0.2712623097582811</v>
      </c>
      <c r="Q48" s="5">
        <v>2280</v>
      </c>
      <c r="R48" s="23">
        <f>(F48/M48)/(Q48/10000)</f>
        <v>0.7548205585672133</v>
      </c>
      <c r="S48" s="5">
        <v>0.253</v>
      </c>
      <c r="T48" s="27">
        <v>0.38</v>
      </c>
      <c r="U48" s="5">
        <v>183</v>
      </c>
      <c r="V48" s="4">
        <f>+F48/U48</f>
        <v>0.7213114754098361</v>
      </c>
      <c r="W48" s="5">
        <v>21</v>
      </c>
      <c r="X48" s="4">
        <f>+F48/W48</f>
        <v>6.285714285714286</v>
      </c>
      <c r="Y48" s="27">
        <v>78</v>
      </c>
      <c r="Z48" s="4">
        <f t="shared" si="9"/>
        <v>3.8846153846153846</v>
      </c>
      <c r="AA48" s="27">
        <v>207</v>
      </c>
      <c r="AB48" s="5">
        <v>1969</v>
      </c>
      <c r="AC48" s="5">
        <v>1500</v>
      </c>
      <c r="AD48" s="5">
        <v>410</v>
      </c>
      <c r="AE48" s="5">
        <v>288</v>
      </c>
      <c r="AF48" s="5">
        <v>426</v>
      </c>
      <c r="AG48" s="5">
        <v>228</v>
      </c>
      <c r="AH48" s="5" t="s">
        <v>83</v>
      </c>
      <c r="AL48" s="7"/>
      <c r="AM48" s="7"/>
    </row>
    <row r="49" spans="1:39" ht="12.75">
      <c r="A49" s="24" t="s">
        <v>233</v>
      </c>
      <c r="B49" s="24"/>
      <c r="C49" s="24" t="s">
        <v>234</v>
      </c>
      <c r="E49" s="38" t="s">
        <v>608</v>
      </c>
      <c r="G49" s="4" t="s">
        <v>49</v>
      </c>
      <c r="J49" s="22">
        <f t="shared" si="7"/>
        <v>0</v>
      </c>
      <c r="L49" s="4" t="s">
        <v>49</v>
      </c>
      <c r="O49" s="5">
        <v>516</v>
      </c>
      <c r="P49" s="4">
        <f t="shared" si="8"/>
        <v>0</v>
      </c>
      <c r="T49" s="26"/>
      <c r="Y49" s="5">
        <v>75</v>
      </c>
      <c r="Z49" s="4">
        <f t="shared" si="9"/>
        <v>0</v>
      </c>
      <c r="AA49" s="26"/>
      <c r="AB49" s="5">
        <v>1998</v>
      </c>
      <c r="AH49" s="5" t="s">
        <v>235</v>
      </c>
      <c r="AL49" s="7"/>
      <c r="AM49" s="7"/>
    </row>
    <row r="50" spans="1:39" ht="12.75">
      <c r="A50" s="24" t="s">
        <v>236</v>
      </c>
      <c r="B50" s="24"/>
      <c r="C50" s="24" t="s">
        <v>237</v>
      </c>
      <c r="E50" s="38" t="s">
        <v>608</v>
      </c>
      <c r="G50" s="4" t="s">
        <v>49</v>
      </c>
      <c r="J50" s="22">
        <f t="shared" si="7"/>
        <v>0</v>
      </c>
      <c r="L50" s="4" t="s">
        <v>49</v>
      </c>
      <c r="O50" s="5">
        <v>60</v>
      </c>
      <c r="P50" s="4">
        <f t="shared" si="8"/>
        <v>0</v>
      </c>
      <c r="T50" s="26"/>
      <c r="Y50" s="5">
        <v>0</v>
      </c>
      <c r="Z50" s="4" t="s">
        <v>50</v>
      </c>
      <c r="AA50" s="26"/>
      <c r="AB50" s="5">
        <v>2003</v>
      </c>
      <c r="AH50" s="5" t="s">
        <v>60</v>
      </c>
      <c r="AL50" s="7"/>
      <c r="AM50" s="7"/>
    </row>
    <row r="51" spans="1:39" ht="12.75">
      <c r="A51" s="1" t="s">
        <v>242</v>
      </c>
      <c r="C51" s="1" t="s">
        <v>44</v>
      </c>
      <c r="D51" s="27" t="s">
        <v>588</v>
      </c>
      <c r="E51" s="38" t="s">
        <v>608</v>
      </c>
      <c r="F51" s="30">
        <v>145</v>
      </c>
      <c r="G51" s="4">
        <v>324</v>
      </c>
      <c r="I51" s="4">
        <v>375</v>
      </c>
      <c r="J51" s="22">
        <f t="shared" si="7"/>
        <v>375</v>
      </c>
      <c r="K51" s="4">
        <v>58</v>
      </c>
      <c r="L51" s="4">
        <v>72</v>
      </c>
      <c r="M51" s="5">
        <v>969</v>
      </c>
      <c r="N51" s="4">
        <v>0.14963880288957687</v>
      </c>
      <c r="O51" s="5">
        <v>1405</v>
      </c>
      <c r="P51" s="4">
        <f t="shared" si="8"/>
        <v>0.2669039145907473</v>
      </c>
      <c r="Q51" s="5">
        <v>3082</v>
      </c>
      <c r="R51" s="23">
        <f>(F51/M51)/(Q51/10000)</f>
        <v>0.48552499315242337</v>
      </c>
      <c r="S51" s="5">
        <v>0.835</v>
      </c>
      <c r="T51" s="27">
        <v>2.2</v>
      </c>
      <c r="U51" s="5">
        <v>1113</v>
      </c>
      <c r="V51" s="4">
        <f aca="true" t="shared" si="10" ref="V51:V75">+F51/U51</f>
        <v>0.1302785265049416</v>
      </c>
      <c r="W51" s="5">
        <v>81</v>
      </c>
      <c r="X51" s="4">
        <f aca="true" t="shared" si="11" ref="X51:X57">+F51/W51</f>
        <v>1.7901234567901234</v>
      </c>
      <c r="Y51" s="27">
        <v>535</v>
      </c>
      <c r="Z51" s="4">
        <f aca="true" t="shared" si="12" ref="Z51:Z75">+J51/Y51</f>
        <v>0.7009345794392523</v>
      </c>
      <c r="AA51" s="27">
        <v>243</v>
      </c>
      <c r="AB51" s="5">
        <v>1960</v>
      </c>
      <c r="AC51" s="5">
        <v>2000</v>
      </c>
      <c r="AD51" s="5">
        <v>393</v>
      </c>
      <c r="AE51" s="5">
        <v>284</v>
      </c>
      <c r="AF51" s="5">
        <v>399</v>
      </c>
      <c r="AG51" s="5">
        <v>258</v>
      </c>
      <c r="AH51" s="5" t="s">
        <v>75</v>
      </c>
      <c r="AI51" s="1" t="s">
        <v>596</v>
      </c>
      <c r="AL51" s="7"/>
      <c r="AM51" s="7"/>
    </row>
    <row r="52" spans="1:39" ht="12.75">
      <c r="A52" s="1" t="s">
        <v>258</v>
      </c>
      <c r="C52" s="1" t="s">
        <v>142</v>
      </c>
      <c r="E52" s="38" t="s">
        <v>608</v>
      </c>
      <c r="F52" s="21">
        <v>130</v>
      </c>
      <c r="G52" s="4">
        <v>136</v>
      </c>
      <c r="H52" s="4">
        <v>136</v>
      </c>
      <c r="I52" s="4">
        <v>157</v>
      </c>
      <c r="J52" s="22">
        <f t="shared" si="7"/>
        <v>157</v>
      </c>
      <c r="K52" s="4">
        <v>42</v>
      </c>
      <c r="L52" s="4">
        <v>43</v>
      </c>
      <c r="M52" s="5">
        <v>814</v>
      </c>
      <c r="N52" s="4">
        <v>0.1597051597051597</v>
      </c>
      <c r="O52" s="5">
        <v>862</v>
      </c>
      <c r="P52" s="4">
        <f t="shared" si="8"/>
        <v>0.18213457076566125</v>
      </c>
      <c r="Q52" s="5">
        <v>3024</v>
      </c>
      <c r="R52" s="23">
        <f>(F52/M52)/(Q52/10000)</f>
        <v>0.528125528125528</v>
      </c>
      <c r="T52" s="27">
        <v>6.49</v>
      </c>
      <c r="U52" s="5">
        <v>69</v>
      </c>
      <c r="V52" s="4">
        <f t="shared" si="10"/>
        <v>1.8840579710144927</v>
      </c>
      <c r="W52" s="5">
        <v>51</v>
      </c>
      <c r="X52" s="4">
        <f t="shared" si="11"/>
        <v>2.549019607843137</v>
      </c>
      <c r="Y52" s="27">
        <v>948</v>
      </c>
      <c r="Z52" s="4">
        <f t="shared" si="12"/>
        <v>0.16561181434599156</v>
      </c>
      <c r="AA52" s="27">
        <v>146</v>
      </c>
      <c r="AB52" s="5">
        <v>1947</v>
      </c>
      <c r="AC52" s="5">
        <v>2900</v>
      </c>
      <c r="AD52" s="5">
        <v>800</v>
      </c>
      <c r="AE52" s="5">
        <v>532</v>
      </c>
      <c r="AF52" s="5">
        <v>736</v>
      </c>
      <c r="AG52" s="5">
        <v>450</v>
      </c>
      <c r="AH52" s="5" t="s">
        <v>180</v>
      </c>
      <c r="AL52" s="7"/>
      <c r="AM52" s="7"/>
    </row>
    <row r="53" spans="1:39" ht="12.75">
      <c r="A53" s="1" t="s">
        <v>268</v>
      </c>
      <c r="C53" s="1" t="s">
        <v>44</v>
      </c>
      <c r="D53" s="27" t="s">
        <v>588</v>
      </c>
      <c r="E53" s="38" t="s">
        <v>608</v>
      </c>
      <c r="F53" s="30">
        <v>131</v>
      </c>
      <c r="G53" s="4">
        <v>162</v>
      </c>
      <c r="I53" s="4">
        <v>188</v>
      </c>
      <c r="J53" s="22">
        <f t="shared" si="7"/>
        <v>188</v>
      </c>
      <c r="K53" s="4">
        <v>54</v>
      </c>
      <c r="L53" s="4">
        <v>74</v>
      </c>
      <c r="M53" s="5">
        <v>506</v>
      </c>
      <c r="N53" s="4">
        <v>0.25889328063241107</v>
      </c>
      <c r="O53" s="5">
        <v>453</v>
      </c>
      <c r="P53" s="4">
        <f t="shared" si="8"/>
        <v>0.41501103752759383</v>
      </c>
      <c r="R53" s="23"/>
      <c r="U53" s="5">
        <v>12</v>
      </c>
      <c r="V53" s="4">
        <f t="shared" si="10"/>
        <v>10.916666666666666</v>
      </c>
      <c r="W53" s="5">
        <v>10</v>
      </c>
      <c r="X53" s="4">
        <f t="shared" si="11"/>
        <v>13.1</v>
      </c>
      <c r="Y53" s="5">
        <v>19</v>
      </c>
      <c r="Z53" s="4">
        <f t="shared" si="12"/>
        <v>9.894736842105264</v>
      </c>
      <c r="AB53" s="5">
        <v>1949</v>
      </c>
      <c r="AD53" s="5">
        <v>12</v>
      </c>
      <c r="AE53" s="5">
        <v>5</v>
      </c>
      <c r="AF53" s="5">
        <v>5</v>
      </c>
      <c r="AG53" s="5">
        <v>3</v>
      </c>
      <c r="AH53" s="5" t="s">
        <v>75</v>
      </c>
      <c r="AI53" s="1" t="s">
        <v>596</v>
      </c>
      <c r="AL53" s="7"/>
      <c r="AM53" s="7"/>
    </row>
    <row r="54" spans="1:34" ht="12.75">
      <c r="A54" s="1" t="s">
        <v>272</v>
      </c>
      <c r="C54" s="1" t="s">
        <v>99</v>
      </c>
      <c r="E54" s="38" t="s">
        <v>608</v>
      </c>
      <c r="F54" s="30">
        <v>230</v>
      </c>
      <c r="G54" s="4">
        <v>289</v>
      </c>
      <c r="H54" s="4">
        <v>305</v>
      </c>
      <c r="I54" s="4">
        <v>321</v>
      </c>
      <c r="J54" s="22">
        <f t="shared" si="7"/>
        <v>321</v>
      </c>
      <c r="K54" s="4">
        <v>78</v>
      </c>
      <c r="L54" s="4">
        <v>49</v>
      </c>
      <c r="M54" s="5">
        <v>650</v>
      </c>
      <c r="N54" s="4">
        <v>0.35384615384615387</v>
      </c>
      <c r="O54" s="5">
        <v>678</v>
      </c>
      <c r="P54" s="4">
        <f t="shared" si="8"/>
        <v>0.47345132743362833</v>
      </c>
      <c r="R54" s="23"/>
      <c r="T54" s="27">
        <v>0.93</v>
      </c>
      <c r="U54" s="5">
        <v>30</v>
      </c>
      <c r="V54" s="4">
        <f t="shared" si="10"/>
        <v>7.666666666666667</v>
      </c>
      <c r="W54" s="5">
        <v>23</v>
      </c>
      <c r="X54" s="4">
        <f t="shared" si="11"/>
        <v>10</v>
      </c>
      <c r="Y54" s="27">
        <v>120</v>
      </c>
      <c r="Z54" s="4">
        <f t="shared" si="12"/>
        <v>2.675</v>
      </c>
      <c r="AA54" s="27">
        <v>129</v>
      </c>
      <c r="AB54" s="5">
        <v>1992</v>
      </c>
      <c r="AD54" s="5">
        <v>21</v>
      </c>
      <c r="AE54" s="5">
        <v>19</v>
      </c>
      <c r="AF54" s="5">
        <v>27</v>
      </c>
      <c r="AG54" s="5">
        <v>21</v>
      </c>
      <c r="AH54" s="5" t="s">
        <v>110</v>
      </c>
    </row>
    <row r="55" spans="1:34" ht="12.75">
      <c r="A55" s="1" t="s">
        <v>273</v>
      </c>
      <c r="C55" s="1" t="s">
        <v>274</v>
      </c>
      <c r="E55" s="38" t="s">
        <v>608</v>
      </c>
      <c r="F55" s="21">
        <v>30</v>
      </c>
      <c r="H55" s="4">
        <v>50</v>
      </c>
      <c r="J55" s="22">
        <f t="shared" si="7"/>
        <v>50</v>
      </c>
      <c r="K55" s="4">
        <v>15</v>
      </c>
      <c r="L55" s="4">
        <v>20</v>
      </c>
      <c r="M55" s="5">
        <v>637</v>
      </c>
      <c r="N55" s="4">
        <v>0.04709576138147567</v>
      </c>
      <c r="O55" s="5">
        <v>694</v>
      </c>
      <c r="P55" s="4">
        <f t="shared" si="8"/>
        <v>0.07204610951008646</v>
      </c>
      <c r="U55" s="5">
        <v>29</v>
      </c>
      <c r="V55" s="4">
        <f t="shared" si="10"/>
        <v>1.0344827586206897</v>
      </c>
      <c r="W55" s="5">
        <v>16</v>
      </c>
      <c r="X55" s="4">
        <f t="shared" si="11"/>
        <v>1.875</v>
      </c>
      <c r="Y55" s="5">
        <v>104</v>
      </c>
      <c r="Z55" s="4">
        <f t="shared" si="12"/>
        <v>0.4807692307692308</v>
      </c>
      <c r="AB55" s="5">
        <v>1969</v>
      </c>
      <c r="AD55" s="38">
        <v>70</v>
      </c>
      <c r="AE55" s="38">
        <v>38</v>
      </c>
      <c r="AF55" s="5">
        <v>87</v>
      </c>
      <c r="AG55" s="5">
        <v>42</v>
      </c>
      <c r="AH55" s="5" t="s">
        <v>53</v>
      </c>
    </row>
    <row r="56" spans="1:34" ht="12.75">
      <c r="A56" s="1" t="s">
        <v>275</v>
      </c>
      <c r="C56" s="1" t="s">
        <v>276</v>
      </c>
      <c r="E56" s="38" t="s">
        <v>608</v>
      </c>
      <c r="F56" s="30">
        <v>96</v>
      </c>
      <c r="H56" s="4">
        <v>121.5</v>
      </c>
      <c r="J56" s="22">
        <f t="shared" si="7"/>
        <v>121.5</v>
      </c>
      <c r="K56" s="4">
        <v>77</v>
      </c>
      <c r="L56" s="4">
        <v>59</v>
      </c>
      <c r="M56" s="5">
        <v>277</v>
      </c>
      <c r="N56" s="4">
        <v>0.34657039711191334</v>
      </c>
      <c r="O56" s="5">
        <v>522</v>
      </c>
      <c r="P56" s="4">
        <f t="shared" si="8"/>
        <v>0.23275862068965517</v>
      </c>
      <c r="Q56" s="5">
        <v>4218</v>
      </c>
      <c r="R56" s="23">
        <f>(F56/M56)/(Q56/10000)</f>
        <v>0.8216462710097518</v>
      </c>
      <c r="S56" s="5">
        <v>0.547</v>
      </c>
      <c r="T56" s="5">
        <v>1.3</v>
      </c>
      <c r="U56" s="5">
        <v>220</v>
      </c>
      <c r="V56" s="4">
        <f t="shared" si="10"/>
        <v>0.43636363636363634</v>
      </c>
      <c r="W56" s="5">
        <v>29</v>
      </c>
      <c r="X56" s="4">
        <f t="shared" si="11"/>
        <v>3.310344827586207</v>
      </c>
      <c r="Y56" s="5">
        <v>301</v>
      </c>
      <c r="Z56" s="4">
        <f t="shared" si="12"/>
        <v>0.40365448504983387</v>
      </c>
      <c r="AA56" s="5">
        <v>127</v>
      </c>
      <c r="AB56" s="5">
        <v>1948</v>
      </c>
      <c r="AD56" s="5">
        <v>65</v>
      </c>
      <c r="AE56" s="5">
        <v>43</v>
      </c>
      <c r="AF56" s="38">
        <v>65</v>
      </c>
      <c r="AG56" s="38">
        <v>43</v>
      </c>
      <c r="AH56" s="5" t="s">
        <v>53</v>
      </c>
    </row>
    <row r="57" spans="1:34" ht="12.75">
      <c r="A57" s="1" t="s">
        <v>278</v>
      </c>
      <c r="C57" s="1" t="s">
        <v>279</v>
      </c>
      <c r="E57" s="38" t="s">
        <v>608</v>
      </c>
      <c r="F57" s="21">
        <v>80</v>
      </c>
      <c r="H57" s="4">
        <v>50</v>
      </c>
      <c r="J57" s="22">
        <f t="shared" si="7"/>
        <v>50</v>
      </c>
      <c r="K57" s="4">
        <v>40</v>
      </c>
      <c r="L57" s="4">
        <v>25</v>
      </c>
      <c r="M57" s="5">
        <v>391</v>
      </c>
      <c r="N57" s="4">
        <v>0.20460358056265984</v>
      </c>
      <c r="O57" s="5">
        <v>403</v>
      </c>
      <c r="P57" s="4">
        <f t="shared" si="8"/>
        <v>0.12406947890818859</v>
      </c>
      <c r="Q57" s="5">
        <v>1984</v>
      </c>
      <c r="R57" s="23">
        <f>(F57/M57)/(Q57/10000)</f>
        <v>1.0312680471908258</v>
      </c>
      <c r="U57" s="5">
        <v>7</v>
      </c>
      <c r="V57" s="4">
        <f t="shared" si="10"/>
        <v>11.428571428571429</v>
      </c>
      <c r="W57" s="5">
        <v>3</v>
      </c>
      <c r="X57" s="4">
        <f t="shared" si="11"/>
        <v>26.666666666666668</v>
      </c>
      <c r="Y57" s="5">
        <v>54</v>
      </c>
      <c r="Z57" s="4">
        <f t="shared" si="12"/>
        <v>0.9259259259259259</v>
      </c>
      <c r="AB57" s="5">
        <v>1998</v>
      </c>
      <c r="AD57" s="5">
        <v>16</v>
      </c>
      <c r="AE57" s="5">
        <v>16</v>
      </c>
      <c r="AF57" s="5">
        <v>8</v>
      </c>
      <c r="AG57" s="5">
        <v>4</v>
      </c>
      <c r="AH57" s="5" t="s">
        <v>75</v>
      </c>
    </row>
    <row r="58" spans="1:34" ht="12.75">
      <c r="A58" s="1" t="s">
        <v>284</v>
      </c>
      <c r="C58" s="1" t="s">
        <v>156</v>
      </c>
      <c r="E58" s="38" t="s">
        <v>608</v>
      </c>
      <c r="F58" s="30">
        <v>74</v>
      </c>
      <c r="G58" s="4">
        <v>113</v>
      </c>
      <c r="I58" s="4">
        <v>125</v>
      </c>
      <c r="J58" s="22">
        <f t="shared" si="7"/>
        <v>125</v>
      </c>
      <c r="K58" s="4">
        <v>27</v>
      </c>
      <c r="L58" s="4">
        <v>31</v>
      </c>
      <c r="M58" s="5">
        <v>583</v>
      </c>
      <c r="N58" s="4">
        <v>0.1269296740994854</v>
      </c>
      <c r="O58" s="5">
        <v>705</v>
      </c>
      <c r="P58" s="4">
        <f t="shared" si="8"/>
        <v>0.1773049645390071</v>
      </c>
      <c r="Q58" s="5">
        <v>2655</v>
      </c>
      <c r="R58" s="23">
        <f>(F58/M58)/(Q58/10000)</f>
        <v>0.47807786854796763</v>
      </c>
      <c r="S58" s="5">
        <v>1.184</v>
      </c>
      <c r="T58" s="27">
        <v>2.77</v>
      </c>
      <c r="U58" s="5">
        <v>1083</v>
      </c>
      <c r="V58" s="4">
        <f t="shared" si="10"/>
        <v>0.06832871652816251</v>
      </c>
      <c r="W58" s="5">
        <v>45</v>
      </c>
      <c r="X58" s="4">
        <f>+F57/W58</f>
        <v>1.7777777777777777</v>
      </c>
      <c r="Y58" s="27">
        <v>291</v>
      </c>
      <c r="Z58" s="4">
        <f t="shared" si="12"/>
        <v>0.42955326460481097</v>
      </c>
      <c r="AA58" s="27">
        <v>105</v>
      </c>
      <c r="AB58" s="5">
        <v>1928</v>
      </c>
      <c r="AC58" s="5">
        <v>5000</v>
      </c>
      <c r="AD58" s="5">
        <v>1005</v>
      </c>
      <c r="AE58" s="5">
        <v>771</v>
      </c>
      <c r="AF58" s="5">
        <v>976</v>
      </c>
      <c r="AG58" s="5">
        <v>662</v>
      </c>
      <c r="AH58" s="5" t="s">
        <v>256</v>
      </c>
    </row>
    <row r="59" spans="1:35" ht="12.75">
      <c r="A59" s="1" t="s">
        <v>285</v>
      </c>
      <c r="C59" s="1" t="s">
        <v>286</v>
      </c>
      <c r="E59" s="38" t="s">
        <v>608</v>
      </c>
      <c r="F59" s="30">
        <v>90</v>
      </c>
      <c r="H59" s="4">
        <v>115</v>
      </c>
      <c r="I59" s="4">
        <v>135</v>
      </c>
      <c r="J59" s="22">
        <f t="shared" si="7"/>
        <v>135</v>
      </c>
      <c r="K59" s="4">
        <v>43</v>
      </c>
      <c r="L59" s="4">
        <v>141</v>
      </c>
      <c r="M59" s="5">
        <v>510</v>
      </c>
      <c r="N59" s="4">
        <v>0.1269296740994854</v>
      </c>
      <c r="O59" s="5">
        <v>583</v>
      </c>
      <c r="P59" s="4">
        <f t="shared" si="8"/>
        <v>0.23156089193825044</v>
      </c>
      <c r="Q59" s="5">
        <v>6360</v>
      </c>
      <c r="R59" s="23">
        <f>(F59/M59)/(Q59/10000)</f>
        <v>0.2774694783573807</v>
      </c>
      <c r="S59" s="5">
        <v>1.116</v>
      </c>
      <c r="T59" s="27">
        <v>2.08</v>
      </c>
      <c r="U59" s="5">
        <v>988</v>
      </c>
      <c r="V59" s="4">
        <f t="shared" si="10"/>
        <v>0.09109311740890688</v>
      </c>
      <c r="W59" s="5">
        <v>96</v>
      </c>
      <c r="X59" s="4">
        <f>+F58/W59</f>
        <v>0.7708333333333334</v>
      </c>
      <c r="Y59" s="27">
        <v>402</v>
      </c>
      <c r="Z59" s="4">
        <f t="shared" si="12"/>
        <v>0.3358208955223881</v>
      </c>
      <c r="AA59" s="27">
        <v>193</v>
      </c>
      <c r="AB59" s="5">
        <v>1983</v>
      </c>
      <c r="AC59" s="5">
        <v>2400</v>
      </c>
      <c r="AD59" s="5">
        <v>199</v>
      </c>
      <c r="AE59" s="5">
        <v>190</v>
      </c>
      <c r="AF59" s="5">
        <v>216</v>
      </c>
      <c r="AG59" s="5">
        <v>162</v>
      </c>
      <c r="AH59" s="5" t="s">
        <v>256</v>
      </c>
      <c r="AI59" s="1" t="s">
        <v>287</v>
      </c>
    </row>
    <row r="60" spans="1:35" ht="12.75">
      <c r="A60" s="1" t="s">
        <v>292</v>
      </c>
      <c r="C60" s="1" t="s">
        <v>293</v>
      </c>
      <c r="E60" s="38" t="s">
        <v>608</v>
      </c>
      <c r="F60" s="30">
        <v>155</v>
      </c>
      <c r="H60" s="4">
        <v>250</v>
      </c>
      <c r="J60" s="22">
        <f t="shared" si="7"/>
        <v>250</v>
      </c>
      <c r="K60" s="4">
        <v>80</v>
      </c>
      <c r="L60" s="4">
        <v>100</v>
      </c>
      <c r="M60" s="5">
        <v>707</v>
      </c>
      <c r="N60" s="4">
        <v>0.21923620933521923</v>
      </c>
      <c r="O60" s="5">
        <v>427</v>
      </c>
      <c r="P60" s="4">
        <f t="shared" si="8"/>
        <v>0.585480093676815</v>
      </c>
      <c r="R60" s="23"/>
      <c r="S60" s="5">
        <v>0.212</v>
      </c>
      <c r="T60" s="27">
        <v>0.75</v>
      </c>
      <c r="U60" s="5">
        <v>98</v>
      </c>
      <c r="V60" s="4">
        <f t="shared" si="10"/>
        <v>1.5816326530612246</v>
      </c>
      <c r="W60" s="5">
        <v>7</v>
      </c>
      <c r="X60" s="4">
        <f>+F60/W60</f>
        <v>22.142857142857142</v>
      </c>
      <c r="Y60" s="27">
        <v>51</v>
      </c>
      <c r="Z60" s="4">
        <f t="shared" si="12"/>
        <v>4.901960784313726</v>
      </c>
      <c r="AA60" s="27">
        <v>68</v>
      </c>
      <c r="AB60" s="5">
        <v>1967</v>
      </c>
      <c r="AD60" s="5">
        <v>509</v>
      </c>
      <c r="AE60" s="5">
        <v>331</v>
      </c>
      <c r="AF60" s="5">
        <v>463</v>
      </c>
      <c r="AG60" s="5">
        <v>250</v>
      </c>
      <c r="AH60" s="5" t="s">
        <v>294</v>
      </c>
      <c r="AI60" s="1" t="s">
        <v>295</v>
      </c>
    </row>
    <row r="61" spans="1:34" ht="12.75">
      <c r="A61" s="1" t="s">
        <v>297</v>
      </c>
      <c r="C61" s="1" t="s">
        <v>156</v>
      </c>
      <c r="E61" s="38" t="s">
        <v>608</v>
      </c>
      <c r="F61" s="30">
        <v>90</v>
      </c>
      <c r="I61" s="4">
        <v>152</v>
      </c>
      <c r="J61" s="22">
        <f t="shared" si="7"/>
        <v>152</v>
      </c>
      <c r="K61" s="4">
        <v>45</v>
      </c>
      <c r="L61" s="4">
        <v>145</v>
      </c>
      <c r="M61" s="5">
        <v>439</v>
      </c>
      <c r="N61" s="4">
        <v>0.20501138952164008</v>
      </c>
      <c r="O61" s="5">
        <v>464</v>
      </c>
      <c r="P61" s="4">
        <f t="shared" si="8"/>
        <v>0.3275862068965517</v>
      </c>
      <c r="Q61" s="5">
        <v>5336</v>
      </c>
      <c r="R61" s="23">
        <f>(F61/M61)/(Q61/10000)</f>
        <v>0.38420425322646196</v>
      </c>
      <c r="S61" s="5">
        <v>1.833</v>
      </c>
      <c r="T61" s="27">
        <v>4.63</v>
      </c>
      <c r="U61" s="5">
        <v>2762</v>
      </c>
      <c r="V61" s="4">
        <f t="shared" si="10"/>
        <v>0.03258508327299059</v>
      </c>
      <c r="W61" s="5">
        <v>110</v>
      </c>
      <c r="X61" s="4">
        <f>+F61/W61</f>
        <v>0.8181818181818182</v>
      </c>
      <c r="Y61" s="27">
        <v>709</v>
      </c>
      <c r="Z61" s="4">
        <f t="shared" si="12"/>
        <v>0.2143864598025388</v>
      </c>
      <c r="AA61" s="27">
        <v>153</v>
      </c>
      <c r="AB61" s="5">
        <v>1974</v>
      </c>
      <c r="AC61" s="5">
        <v>3200</v>
      </c>
      <c r="AD61" s="5">
        <v>679</v>
      </c>
      <c r="AE61" s="5">
        <v>536</v>
      </c>
      <c r="AF61" s="5">
        <v>669</v>
      </c>
      <c r="AG61" s="5">
        <v>471</v>
      </c>
      <c r="AH61" s="5" t="s">
        <v>294</v>
      </c>
    </row>
    <row r="62" spans="1:34" ht="12.75">
      <c r="A62" s="1" t="s">
        <v>306</v>
      </c>
      <c r="C62" s="1" t="s">
        <v>307</v>
      </c>
      <c r="E62" s="38" t="s">
        <v>608</v>
      </c>
      <c r="F62" s="30">
        <v>82</v>
      </c>
      <c r="H62" s="4">
        <v>111</v>
      </c>
      <c r="J62" s="22">
        <f t="shared" si="7"/>
        <v>111</v>
      </c>
      <c r="K62" s="4">
        <v>41</v>
      </c>
      <c r="L62" s="4">
        <v>57</v>
      </c>
      <c r="M62" s="5">
        <v>426</v>
      </c>
      <c r="N62" s="4">
        <v>0.19248826291079812</v>
      </c>
      <c r="O62" s="5">
        <v>388</v>
      </c>
      <c r="P62" s="4">
        <f t="shared" si="8"/>
        <v>0.2860824742268041</v>
      </c>
      <c r="Q62" s="5">
        <v>2990</v>
      </c>
      <c r="R62" s="23">
        <f>(F62/M62)/(Q62/10000)</f>
        <v>0.6437734545511643</v>
      </c>
      <c r="S62" s="5">
        <v>0.121</v>
      </c>
      <c r="T62" s="27">
        <v>0.7</v>
      </c>
      <c r="U62" s="5">
        <v>112</v>
      </c>
      <c r="V62" s="4">
        <f t="shared" si="10"/>
        <v>0.7321428571428571</v>
      </c>
      <c r="W62" s="5">
        <v>8</v>
      </c>
      <c r="X62" s="4">
        <f>+F62/W62</f>
        <v>10.25</v>
      </c>
      <c r="Y62" s="27">
        <v>134</v>
      </c>
      <c r="Z62" s="4">
        <f t="shared" si="12"/>
        <v>0.8283582089552238</v>
      </c>
      <c r="AA62" s="27">
        <v>191</v>
      </c>
      <c r="AB62" s="5">
        <v>1970</v>
      </c>
      <c r="AC62" s="5">
        <v>2000</v>
      </c>
      <c r="AD62" s="5">
        <v>513</v>
      </c>
      <c r="AE62" s="5">
        <v>386</v>
      </c>
      <c r="AF62" s="5">
        <v>529</v>
      </c>
      <c r="AG62" s="5">
        <v>347</v>
      </c>
      <c r="AH62" s="5" t="s">
        <v>60</v>
      </c>
    </row>
    <row r="63" spans="1:34" ht="12.75">
      <c r="A63" s="1" t="s">
        <v>309</v>
      </c>
      <c r="C63" s="1" t="s">
        <v>142</v>
      </c>
      <c r="E63" s="38" t="s">
        <v>608</v>
      </c>
      <c r="F63" s="30">
        <v>115</v>
      </c>
      <c r="G63" s="4">
        <v>138</v>
      </c>
      <c r="H63" s="4">
        <v>138</v>
      </c>
      <c r="I63" s="4">
        <v>159</v>
      </c>
      <c r="J63" s="22">
        <f t="shared" si="7"/>
        <v>159</v>
      </c>
      <c r="M63" s="5">
        <v>1200</v>
      </c>
      <c r="N63" s="4">
        <v>0.09583333333333334</v>
      </c>
      <c r="O63" s="5">
        <v>1183</v>
      </c>
      <c r="P63" s="4">
        <f t="shared" si="8"/>
        <v>0.13440405748098055</v>
      </c>
      <c r="Q63" s="5">
        <v>4029</v>
      </c>
      <c r="R63" s="23">
        <f>(F63/M63)/(Q63/10000)</f>
        <v>0.23785885662281794</v>
      </c>
      <c r="S63" s="5">
        <v>0.857</v>
      </c>
      <c r="T63" s="27">
        <v>1.21</v>
      </c>
      <c r="U63" s="5">
        <v>737</v>
      </c>
      <c r="V63" s="4">
        <f t="shared" si="10"/>
        <v>0.1560379918588874</v>
      </c>
      <c r="W63" s="5">
        <v>66</v>
      </c>
      <c r="X63" s="4">
        <f>+F63/W63</f>
        <v>1.7424242424242424</v>
      </c>
      <c r="Y63" s="27">
        <v>227</v>
      </c>
      <c r="Z63" s="4">
        <f t="shared" si="12"/>
        <v>0.7004405286343612</v>
      </c>
      <c r="AA63" s="27">
        <v>188</v>
      </c>
      <c r="AB63" s="5">
        <v>1941</v>
      </c>
      <c r="AC63" s="5">
        <v>3300</v>
      </c>
      <c r="AD63" s="5">
        <v>938</v>
      </c>
      <c r="AE63" s="5">
        <v>643</v>
      </c>
      <c r="AF63" s="5">
        <v>840</v>
      </c>
      <c r="AG63" s="5">
        <v>580</v>
      </c>
      <c r="AH63" s="5" t="s">
        <v>83</v>
      </c>
    </row>
    <row r="64" spans="1:34" ht="12.75">
      <c r="A64" s="1" t="s">
        <v>311</v>
      </c>
      <c r="C64" s="1" t="s">
        <v>312</v>
      </c>
      <c r="E64" s="38" t="s">
        <v>608</v>
      </c>
      <c r="F64" s="21">
        <v>80</v>
      </c>
      <c r="H64" s="4">
        <v>120</v>
      </c>
      <c r="J64" s="22">
        <f t="shared" si="7"/>
        <v>120</v>
      </c>
      <c r="K64" s="4">
        <v>40</v>
      </c>
      <c r="L64" s="4">
        <v>40</v>
      </c>
      <c r="M64" s="5">
        <v>664</v>
      </c>
      <c r="N64" s="4">
        <v>0.12048192771084337</v>
      </c>
      <c r="O64" s="5">
        <v>852</v>
      </c>
      <c r="P64" s="4">
        <f t="shared" si="8"/>
        <v>0.14084507042253522</v>
      </c>
      <c r="U64" s="5">
        <v>15</v>
      </c>
      <c r="V64" s="4">
        <f t="shared" si="10"/>
        <v>5.333333333333333</v>
      </c>
      <c r="W64" s="5">
        <v>3</v>
      </c>
      <c r="X64" s="22">
        <f>F64/W64</f>
        <v>26.666666666666668</v>
      </c>
      <c r="Y64" s="5">
        <v>35</v>
      </c>
      <c r="Z64" s="4">
        <f t="shared" si="12"/>
        <v>3.4285714285714284</v>
      </c>
      <c r="AB64" s="5">
        <v>1986</v>
      </c>
      <c r="AD64" s="5">
        <v>23</v>
      </c>
      <c r="AE64" s="5">
        <v>15</v>
      </c>
      <c r="AF64" s="5">
        <v>21</v>
      </c>
      <c r="AG64" s="5">
        <v>15</v>
      </c>
      <c r="AH64" s="5" t="s">
        <v>110</v>
      </c>
    </row>
    <row r="65" spans="1:35" ht="12.75">
      <c r="A65" s="1" t="s">
        <v>313</v>
      </c>
      <c r="C65" s="1" t="s">
        <v>314</v>
      </c>
      <c r="E65" s="38" t="s">
        <v>608</v>
      </c>
      <c r="F65" s="30">
        <v>45</v>
      </c>
      <c r="H65" s="4">
        <v>65</v>
      </c>
      <c r="J65" s="22">
        <f t="shared" si="7"/>
        <v>65</v>
      </c>
      <c r="K65" s="4">
        <v>35</v>
      </c>
      <c r="L65" s="4">
        <v>55</v>
      </c>
      <c r="M65" s="5">
        <v>1003</v>
      </c>
      <c r="N65" s="4">
        <v>0.0448654037886341</v>
      </c>
      <c r="O65" s="5">
        <v>1207</v>
      </c>
      <c r="P65" s="4">
        <f t="shared" si="8"/>
        <v>0.053852526926263466</v>
      </c>
      <c r="Q65" s="5">
        <v>2870</v>
      </c>
      <c r="R65" s="23">
        <f>(F65/M65)/(Q65/10000)</f>
        <v>0.1563254487408854</v>
      </c>
      <c r="S65" s="5">
        <v>0.42</v>
      </c>
      <c r="T65" s="27">
        <v>0.65</v>
      </c>
      <c r="U65" s="5">
        <v>355</v>
      </c>
      <c r="V65" s="4">
        <f t="shared" si="10"/>
        <v>0.1267605633802817</v>
      </c>
      <c r="W65" s="5">
        <v>63</v>
      </c>
      <c r="X65" s="4">
        <f aca="true" t="shared" si="13" ref="X65:X75">+F65/W65</f>
        <v>0.7142857142857143</v>
      </c>
      <c r="Y65" s="27">
        <v>215</v>
      </c>
      <c r="Z65" s="4">
        <f t="shared" si="12"/>
        <v>0.3023255813953488</v>
      </c>
      <c r="AA65" s="27">
        <v>333</v>
      </c>
      <c r="AB65" s="5">
        <v>1967</v>
      </c>
      <c r="AC65" s="5">
        <v>2200</v>
      </c>
      <c r="AD65" s="5">
        <v>609</v>
      </c>
      <c r="AE65" s="5">
        <v>462</v>
      </c>
      <c r="AF65" s="5">
        <v>584</v>
      </c>
      <c r="AG65" s="5">
        <v>400</v>
      </c>
      <c r="AH65" s="5" t="s">
        <v>94</v>
      </c>
      <c r="AI65" s="1" t="s">
        <v>315</v>
      </c>
    </row>
    <row r="66" spans="1:34" ht="12.75">
      <c r="A66" s="1" t="s">
        <v>324</v>
      </c>
      <c r="C66" s="1" t="s">
        <v>325</v>
      </c>
      <c r="E66" s="38" t="s">
        <v>608</v>
      </c>
      <c r="F66" s="21">
        <v>40</v>
      </c>
      <c r="I66" s="4">
        <v>40</v>
      </c>
      <c r="J66" s="22">
        <f t="shared" si="7"/>
        <v>40</v>
      </c>
      <c r="K66" s="4">
        <v>25</v>
      </c>
      <c r="L66" s="4">
        <v>25</v>
      </c>
      <c r="M66" s="5">
        <v>278</v>
      </c>
      <c r="N66" s="4">
        <v>0.14388489208633093</v>
      </c>
      <c r="O66" s="5">
        <v>401</v>
      </c>
      <c r="P66" s="4">
        <f t="shared" si="8"/>
        <v>0.09975062344139651</v>
      </c>
      <c r="U66" s="5">
        <v>12</v>
      </c>
      <c r="V66" s="4">
        <f t="shared" si="10"/>
        <v>3.3333333333333335</v>
      </c>
      <c r="W66" s="5">
        <v>4</v>
      </c>
      <c r="X66" s="4">
        <f t="shared" si="13"/>
        <v>10</v>
      </c>
      <c r="Y66" s="5">
        <v>11</v>
      </c>
      <c r="Z66" s="4">
        <f t="shared" si="12"/>
        <v>3.6363636363636362</v>
      </c>
      <c r="AB66" s="5">
        <v>1967</v>
      </c>
      <c r="AD66" s="5">
        <v>25</v>
      </c>
      <c r="AE66" s="5">
        <v>17</v>
      </c>
      <c r="AF66" s="5">
        <v>26</v>
      </c>
      <c r="AG66" s="5">
        <v>21</v>
      </c>
      <c r="AH66" s="5" t="s">
        <v>66</v>
      </c>
    </row>
    <row r="67" spans="1:35" ht="12.75">
      <c r="A67" s="1" t="s">
        <v>329</v>
      </c>
      <c r="C67" s="1" t="s">
        <v>44</v>
      </c>
      <c r="D67" s="27" t="s">
        <v>588</v>
      </c>
      <c r="E67" s="38" t="s">
        <v>608</v>
      </c>
      <c r="F67" s="30">
        <v>226</v>
      </c>
      <c r="G67" s="4">
        <v>289</v>
      </c>
      <c r="I67" s="4">
        <v>304</v>
      </c>
      <c r="J67" s="22">
        <f t="shared" si="7"/>
        <v>304</v>
      </c>
      <c r="K67" s="4">
        <v>80</v>
      </c>
      <c r="L67" s="4">
        <v>80</v>
      </c>
      <c r="M67" s="5">
        <v>2272</v>
      </c>
      <c r="N67" s="4">
        <v>0.0994718309859155</v>
      </c>
      <c r="O67" s="5">
        <v>2812</v>
      </c>
      <c r="P67" s="4">
        <f t="shared" si="8"/>
        <v>0.10810810810810811</v>
      </c>
      <c r="Q67" s="5">
        <v>3036</v>
      </c>
      <c r="R67" s="23">
        <f aca="true" t="shared" si="14" ref="R67:R72">(F67/M67)/(Q67/10000)</f>
        <v>0.3276410770287072</v>
      </c>
      <c r="S67" s="5">
        <v>2.137</v>
      </c>
      <c r="T67" s="27">
        <v>6.35</v>
      </c>
      <c r="U67" s="5">
        <v>3791</v>
      </c>
      <c r="V67" s="4">
        <f t="shared" si="10"/>
        <v>0.05961487734107096</v>
      </c>
      <c r="W67" s="5">
        <v>327</v>
      </c>
      <c r="X67" s="4">
        <f t="shared" si="13"/>
        <v>0.691131498470948</v>
      </c>
      <c r="Y67" s="36">
        <v>2591</v>
      </c>
      <c r="Z67" s="4">
        <f t="shared" si="12"/>
        <v>0.11732921651871864</v>
      </c>
      <c r="AA67" s="27">
        <v>408</v>
      </c>
      <c r="AB67" s="5">
        <v>1945</v>
      </c>
      <c r="AC67" s="5">
        <v>9000</v>
      </c>
      <c r="AD67" s="5">
        <v>1019</v>
      </c>
      <c r="AE67" s="5">
        <v>799</v>
      </c>
      <c r="AF67" s="5">
        <v>949</v>
      </c>
      <c r="AG67" s="5">
        <v>689</v>
      </c>
      <c r="AH67" s="5" t="s">
        <v>66</v>
      </c>
      <c r="AI67" s="1" t="s">
        <v>46</v>
      </c>
    </row>
    <row r="68" spans="1:34" ht="12.75">
      <c r="A68" s="1" t="s">
        <v>330</v>
      </c>
      <c r="C68" s="1" t="s">
        <v>331</v>
      </c>
      <c r="E68" s="38" t="s">
        <v>608</v>
      </c>
      <c r="F68" s="30">
        <v>95</v>
      </c>
      <c r="I68" s="4">
        <v>120</v>
      </c>
      <c r="J68" s="22">
        <f t="shared" si="7"/>
        <v>120</v>
      </c>
      <c r="K68" s="4">
        <v>45</v>
      </c>
      <c r="L68" s="4">
        <v>55</v>
      </c>
      <c r="M68" s="5">
        <v>500</v>
      </c>
      <c r="N68" s="4">
        <v>0.19</v>
      </c>
      <c r="O68" s="5">
        <v>881</v>
      </c>
      <c r="P68" s="4">
        <f t="shared" si="8"/>
        <v>0.1362088535754824</v>
      </c>
      <c r="Q68" s="5">
        <v>3314</v>
      </c>
      <c r="R68" s="23">
        <f t="shared" si="14"/>
        <v>0.5733252866626434</v>
      </c>
      <c r="S68" s="5">
        <v>0.727</v>
      </c>
      <c r="T68" s="27">
        <v>2.3</v>
      </c>
      <c r="U68" s="5">
        <v>388</v>
      </c>
      <c r="V68" s="4">
        <f t="shared" si="10"/>
        <v>0.24484536082474226</v>
      </c>
      <c r="W68" s="5">
        <v>40</v>
      </c>
      <c r="X68" s="4">
        <f t="shared" si="13"/>
        <v>2.375</v>
      </c>
      <c r="Y68" s="27">
        <v>297</v>
      </c>
      <c r="Z68" s="4">
        <f t="shared" si="12"/>
        <v>0.40404040404040403</v>
      </c>
      <c r="AA68" s="27">
        <v>129</v>
      </c>
      <c r="AB68" s="5">
        <v>1966</v>
      </c>
      <c r="AD68" s="5">
        <v>502</v>
      </c>
      <c r="AE68" s="5">
        <v>394</v>
      </c>
      <c r="AF68" s="5">
        <v>468</v>
      </c>
      <c r="AG68" s="5">
        <v>340</v>
      </c>
      <c r="AH68" s="5" t="s">
        <v>66</v>
      </c>
    </row>
    <row r="69" spans="1:34" ht="12.75">
      <c r="A69" s="1" t="s">
        <v>338</v>
      </c>
      <c r="C69" s="1" t="s">
        <v>339</v>
      </c>
      <c r="E69" s="38" t="s">
        <v>608</v>
      </c>
      <c r="F69" s="30">
        <v>113</v>
      </c>
      <c r="I69" s="4">
        <v>180</v>
      </c>
      <c r="J69" s="22">
        <f aca="true" t="shared" si="15" ref="J69:J88">MAX(G69:I69)</f>
        <v>180</v>
      </c>
      <c r="K69" s="4">
        <v>54</v>
      </c>
      <c r="L69" s="4">
        <v>62</v>
      </c>
      <c r="M69" s="5">
        <v>837</v>
      </c>
      <c r="N69" s="4">
        <v>0.13500597371565112</v>
      </c>
      <c r="O69" s="5">
        <v>1254</v>
      </c>
      <c r="P69" s="4">
        <f aca="true" t="shared" si="16" ref="P69:P100">+J69/O69</f>
        <v>0.14354066985645933</v>
      </c>
      <c r="Q69" s="5">
        <v>3312</v>
      </c>
      <c r="R69" s="23">
        <f t="shared" si="14"/>
        <v>0.40762673223324614</v>
      </c>
      <c r="S69" s="5">
        <v>1.1</v>
      </c>
      <c r="T69" s="27">
        <v>2.57</v>
      </c>
      <c r="U69" s="5">
        <v>1113</v>
      </c>
      <c r="V69" s="4">
        <f t="shared" si="10"/>
        <v>0.10152740341419586</v>
      </c>
      <c r="W69" s="5">
        <v>77</v>
      </c>
      <c r="X69" s="4">
        <f t="shared" si="13"/>
        <v>1.4675324675324675</v>
      </c>
      <c r="Y69" s="27">
        <v>419</v>
      </c>
      <c r="Z69" s="4">
        <f t="shared" si="12"/>
        <v>0.4295942720763723</v>
      </c>
      <c r="AA69" s="27">
        <v>163</v>
      </c>
      <c r="AB69" s="5">
        <v>1966</v>
      </c>
      <c r="AC69" s="5">
        <v>2500</v>
      </c>
      <c r="AD69" s="5">
        <v>741</v>
      </c>
      <c r="AE69" s="5">
        <v>522</v>
      </c>
      <c r="AF69" s="5">
        <v>696</v>
      </c>
      <c r="AG69" s="5">
        <v>454</v>
      </c>
      <c r="AH69" s="5" t="s">
        <v>340</v>
      </c>
    </row>
    <row r="70" spans="1:34" ht="12.75">
      <c r="A70" s="1" t="s">
        <v>349</v>
      </c>
      <c r="C70" s="1" t="s">
        <v>156</v>
      </c>
      <c r="E70" s="38" t="s">
        <v>608</v>
      </c>
      <c r="F70" s="30">
        <v>138</v>
      </c>
      <c r="G70" s="4">
        <v>217</v>
      </c>
      <c r="I70" s="4">
        <v>241</v>
      </c>
      <c r="J70" s="22">
        <f t="shared" si="15"/>
        <v>241</v>
      </c>
      <c r="K70" s="4">
        <v>46</v>
      </c>
      <c r="L70" s="4">
        <v>54</v>
      </c>
      <c r="M70" s="5">
        <v>600</v>
      </c>
      <c r="N70" s="4">
        <v>0.23</v>
      </c>
      <c r="O70" s="5">
        <v>976</v>
      </c>
      <c r="P70" s="4">
        <f t="shared" si="16"/>
        <v>0.24692622950819673</v>
      </c>
      <c r="Q70" s="5">
        <v>2728</v>
      </c>
      <c r="R70" s="23">
        <f t="shared" si="14"/>
        <v>0.843108504398827</v>
      </c>
      <c r="S70" s="5">
        <v>0.868</v>
      </c>
      <c r="T70" s="27">
        <v>2.66</v>
      </c>
      <c r="U70" s="5">
        <v>733</v>
      </c>
      <c r="V70" s="4">
        <f t="shared" si="10"/>
        <v>0.1882673942701228</v>
      </c>
      <c r="W70" s="5">
        <v>66</v>
      </c>
      <c r="X70" s="4">
        <f t="shared" si="13"/>
        <v>2.090909090909091</v>
      </c>
      <c r="Y70" s="27">
        <v>450</v>
      </c>
      <c r="Z70" s="4">
        <f t="shared" si="12"/>
        <v>0.5355555555555556</v>
      </c>
      <c r="AA70" s="27">
        <v>169</v>
      </c>
      <c r="AB70" s="5">
        <v>1983</v>
      </c>
      <c r="AC70" s="5">
        <v>1450</v>
      </c>
      <c r="AD70" s="5">
        <v>309</v>
      </c>
      <c r="AE70" s="5">
        <v>269</v>
      </c>
      <c r="AF70" s="5">
        <v>330</v>
      </c>
      <c r="AG70" s="5">
        <v>253</v>
      </c>
      <c r="AH70" s="5" t="s">
        <v>340</v>
      </c>
    </row>
    <row r="71" spans="1:34" ht="12.75">
      <c r="A71" s="1" t="s">
        <v>350</v>
      </c>
      <c r="C71" s="1" t="s">
        <v>351</v>
      </c>
      <c r="E71" s="38" t="s">
        <v>608</v>
      </c>
      <c r="F71" s="30">
        <v>130</v>
      </c>
      <c r="H71" s="4">
        <v>110</v>
      </c>
      <c r="J71" s="22">
        <f t="shared" si="15"/>
        <v>110</v>
      </c>
      <c r="K71" s="4">
        <v>35</v>
      </c>
      <c r="L71" s="4">
        <v>35</v>
      </c>
      <c r="M71" s="5">
        <v>725</v>
      </c>
      <c r="N71" s="4">
        <v>0.1793103448275862</v>
      </c>
      <c r="O71" s="5">
        <v>711</v>
      </c>
      <c r="P71" s="4">
        <f t="shared" si="16"/>
        <v>0.15471167369901548</v>
      </c>
      <c r="Q71" s="5">
        <v>3010</v>
      </c>
      <c r="R71" s="23">
        <f t="shared" si="14"/>
        <v>0.5957154313208844</v>
      </c>
      <c r="S71" s="5">
        <v>0.43</v>
      </c>
      <c r="T71" s="27">
        <v>0.68</v>
      </c>
      <c r="U71" s="5">
        <v>227</v>
      </c>
      <c r="V71" s="4">
        <f t="shared" si="10"/>
        <v>0.5726872246696035</v>
      </c>
      <c r="W71" s="5">
        <v>40</v>
      </c>
      <c r="X71" s="4">
        <f t="shared" si="13"/>
        <v>3.25</v>
      </c>
      <c r="Y71" s="27">
        <v>111</v>
      </c>
      <c r="Z71" s="4">
        <f t="shared" si="12"/>
        <v>0.990990990990991</v>
      </c>
      <c r="AA71" s="27">
        <v>163</v>
      </c>
      <c r="AB71" s="5">
        <v>1980</v>
      </c>
      <c r="AC71" s="5">
        <v>1100</v>
      </c>
      <c r="AD71" s="5">
        <v>296</v>
      </c>
      <c r="AE71" s="5">
        <v>221</v>
      </c>
      <c r="AF71" s="5">
        <v>285</v>
      </c>
      <c r="AG71" s="5">
        <v>198</v>
      </c>
      <c r="AH71" s="5" t="s">
        <v>340</v>
      </c>
    </row>
    <row r="72" spans="1:34" ht="12.75">
      <c r="A72" s="1" t="s">
        <v>352</v>
      </c>
      <c r="C72" s="1" t="s">
        <v>156</v>
      </c>
      <c r="E72" s="38" t="s">
        <v>608</v>
      </c>
      <c r="F72" s="30">
        <v>45</v>
      </c>
      <c r="H72" s="4">
        <v>68</v>
      </c>
      <c r="J72" s="22">
        <f t="shared" si="15"/>
        <v>68</v>
      </c>
      <c r="K72" s="4">
        <v>30</v>
      </c>
      <c r="L72" s="4">
        <v>25</v>
      </c>
      <c r="M72" s="5">
        <v>850</v>
      </c>
      <c r="N72" s="4">
        <v>0.052941176470588235</v>
      </c>
      <c r="O72" s="5">
        <v>684</v>
      </c>
      <c r="P72" s="4">
        <f t="shared" si="16"/>
        <v>0.09941520467836257</v>
      </c>
      <c r="Q72" s="5">
        <v>2604</v>
      </c>
      <c r="R72" s="23">
        <f t="shared" si="14"/>
        <v>0.20330712930333422</v>
      </c>
      <c r="S72" s="5">
        <v>1.341</v>
      </c>
      <c r="T72" s="27">
        <v>3.15</v>
      </c>
      <c r="U72" s="5">
        <v>1580</v>
      </c>
      <c r="V72" s="4">
        <f t="shared" si="10"/>
        <v>0.028481012658227847</v>
      </c>
      <c r="W72" s="5">
        <v>55</v>
      </c>
      <c r="X72" s="4">
        <f t="shared" si="13"/>
        <v>0.8181818181818182</v>
      </c>
      <c r="Y72" s="27">
        <v>334</v>
      </c>
      <c r="Z72" s="4">
        <f t="shared" si="12"/>
        <v>0.20359281437125748</v>
      </c>
      <c r="AA72" s="27">
        <v>106</v>
      </c>
      <c r="AB72" s="5">
        <v>1968</v>
      </c>
      <c r="AD72" s="5">
        <v>693</v>
      </c>
      <c r="AE72" s="5">
        <v>542</v>
      </c>
      <c r="AF72" s="5">
        <v>683</v>
      </c>
      <c r="AG72" s="5">
        <v>492</v>
      </c>
      <c r="AH72" s="5" t="s">
        <v>204</v>
      </c>
    </row>
    <row r="73" spans="1:34" ht="12.75">
      <c r="A73" s="1" t="s">
        <v>353</v>
      </c>
      <c r="C73" s="1" t="s">
        <v>99</v>
      </c>
      <c r="E73" s="38" t="s">
        <v>608</v>
      </c>
      <c r="F73" s="30">
        <v>72</v>
      </c>
      <c r="G73" s="4">
        <v>86</v>
      </c>
      <c r="H73" s="4">
        <v>91</v>
      </c>
      <c r="I73" s="4">
        <v>96</v>
      </c>
      <c r="J73" s="22">
        <f t="shared" si="15"/>
        <v>96</v>
      </c>
      <c r="K73" s="4">
        <v>36</v>
      </c>
      <c r="L73" s="4">
        <v>40</v>
      </c>
      <c r="M73" s="5">
        <v>481</v>
      </c>
      <c r="N73" s="4">
        <v>0.1496881496881497</v>
      </c>
      <c r="O73" s="5">
        <v>572</v>
      </c>
      <c r="P73" s="4">
        <f t="shared" si="16"/>
        <v>0.16783216783216784</v>
      </c>
      <c r="R73" s="23"/>
      <c r="S73" s="5">
        <v>0.816</v>
      </c>
      <c r="T73" s="27">
        <v>2.34</v>
      </c>
      <c r="U73" s="5">
        <v>1580</v>
      </c>
      <c r="V73" s="4">
        <f t="shared" si="10"/>
        <v>0.04556962025316456</v>
      </c>
      <c r="W73" s="5">
        <v>31</v>
      </c>
      <c r="X73" s="4">
        <f t="shared" si="13"/>
        <v>2.3225806451612905</v>
      </c>
      <c r="Y73" s="27">
        <v>316</v>
      </c>
      <c r="Z73" s="4">
        <f t="shared" si="12"/>
        <v>0.3037974683544304</v>
      </c>
      <c r="AA73" s="27">
        <v>135</v>
      </c>
      <c r="AB73" s="5">
        <v>1985</v>
      </c>
      <c r="AD73" s="5">
        <v>170</v>
      </c>
      <c r="AE73" s="5">
        <v>153</v>
      </c>
      <c r="AF73" s="5">
        <v>193</v>
      </c>
      <c r="AG73" s="5">
        <v>152</v>
      </c>
      <c r="AH73" s="5" t="s">
        <v>204</v>
      </c>
    </row>
    <row r="74" spans="1:34" ht="12.75">
      <c r="A74" s="1" t="s">
        <v>354</v>
      </c>
      <c r="C74" s="1" t="s">
        <v>156</v>
      </c>
      <c r="E74" s="38" t="s">
        <v>608</v>
      </c>
      <c r="F74" s="30">
        <v>45</v>
      </c>
      <c r="H74" s="4">
        <v>68</v>
      </c>
      <c r="J74" s="22">
        <f t="shared" si="15"/>
        <v>68</v>
      </c>
      <c r="K74" s="4">
        <v>30</v>
      </c>
      <c r="L74" s="4">
        <v>25</v>
      </c>
      <c r="M74" s="5">
        <v>530</v>
      </c>
      <c r="N74" s="4">
        <v>0.08490566037735849</v>
      </c>
      <c r="O74" s="5">
        <v>638</v>
      </c>
      <c r="P74" s="4">
        <f t="shared" si="16"/>
        <v>0.10658307210031348</v>
      </c>
      <c r="Q74" s="5">
        <v>2625</v>
      </c>
      <c r="R74" s="23">
        <f>(F74/M74)/(Q74/10000)</f>
        <v>0.32345013477088946</v>
      </c>
      <c r="T74" s="27">
        <v>3.83</v>
      </c>
      <c r="U74" s="5">
        <v>700</v>
      </c>
      <c r="V74" s="4">
        <f t="shared" si="10"/>
        <v>0.06428571428571428</v>
      </c>
      <c r="W74" s="5">
        <v>337</v>
      </c>
      <c r="X74" s="4">
        <f t="shared" si="13"/>
        <v>0.13353115727002968</v>
      </c>
      <c r="Y74" s="27">
        <v>578</v>
      </c>
      <c r="Z74" s="4">
        <f t="shared" si="12"/>
        <v>0.11764705882352941</v>
      </c>
      <c r="AA74" s="27">
        <v>151</v>
      </c>
      <c r="AB74" s="5">
        <v>1972</v>
      </c>
      <c r="AD74" s="5">
        <v>283</v>
      </c>
      <c r="AE74" s="5">
        <v>238</v>
      </c>
      <c r="AF74" s="5">
        <v>295</v>
      </c>
      <c r="AG74" s="5">
        <v>225</v>
      </c>
      <c r="AH74" s="5" t="s">
        <v>204</v>
      </c>
    </row>
    <row r="75" spans="1:34" ht="12.75">
      <c r="A75" s="1" t="s">
        <v>361</v>
      </c>
      <c r="C75" s="1" t="s">
        <v>362</v>
      </c>
      <c r="E75" s="38" t="s">
        <v>608</v>
      </c>
      <c r="F75" s="30">
        <v>110</v>
      </c>
      <c r="G75" s="4">
        <v>210</v>
      </c>
      <c r="I75" s="4">
        <v>235</v>
      </c>
      <c r="J75" s="22">
        <f t="shared" si="15"/>
        <v>235</v>
      </c>
      <c r="K75" s="4">
        <v>45</v>
      </c>
      <c r="L75" s="4">
        <v>75</v>
      </c>
      <c r="M75" s="5">
        <v>860</v>
      </c>
      <c r="N75" s="4">
        <v>0.12790697674418605</v>
      </c>
      <c r="O75" s="5">
        <v>1483</v>
      </c>
      <c r="P75" s="4">
        <f t="shared" si="16"/>
        <v>0.15846257585974377</v>
      </c>
      <c r="Q75" s="5">
        <v>3168</v>
      </c>
      <c r="R75" s="23">
        <f>(F75/M75)/(Q75/10000)</f>
        <v>0.40374677002583975</v>
      </c>
      <c r="S75" s="5">
        <v>1.115</v>
      </c>
      <c r="T75" s="27">
        <v>1.5</v>
      </c>
      <c r="U75" s="5">
        <v>834</v>
      </c>
      <c r="V75" s="4">
        <f t="shared" si="10"/>
        <v>0.13189448441247004</v>
      </c>
      <c r="W75" s="5">
        <v>116</v>
      </c>
      <c r="X75" s="4">
        <f t="shared" si="13"/>
        <v>0.9482758620689655</v>
      </c>
      <c r="Y75" s="27">
        <v>326</v>
      </c>
      <c r="Z75" s="4">
        <f t="shared" si="12"/>
        <v>0.7208588957055214</v>
      </c>
      <c r="AA75" s="27">
        <v>217</v>
      </c>
      <c r="AB75" s="5">
        <v>1969</v>
      </c>
      <c r="AD75" s="5">
        <v>658</v>
      </c>
      <c r="AE75" s="5">
        <v>512</v>
      </c>
      <c r="AF75" s="5">
        <v>609</v>
      </c>
      <c r="AG75" s="5">
        <v>400</v>
      </c>
      <c r="AH75" s="5" t="s">
        <v>235</v>
      </c>
    </row>
    <row r="76" spans="1:34" ht="12.75">
      <c r="A76" s="29" t="s">
        <v>363</v>
      </c>
      <c r="B76" s="29"/>
      <c r="C76" s="29" t="s">
        <v>142</v>
      </c>
      <c r="E76" s="38" t="s">
        <v>608</v>
      </c>
      <c r="F76" s="30"/>
      <c r="G76" s="4">
        <v>120</v>
      </c>
      <c r="H76" s="4">
        <v>123</v>
      </c>
      <c r="I76" s="4">
        <v>134</v>
      </c>
      <c r="J76" s="22">
        <f t="shared" si="15"/>
        <v>134</v>
      </c>
      <c r="L76" s="4">
        <v>38</v>
      </c>
      <c r="O76" s="5">
        <v>331</v>
      </c>
      <c r="P76" s="4">
        <f t="shared" si="16"/>
        <v>0.40483383685800606</v>
      </c>
      <c r="R76" s="23"/>
      <c r="T76" s="35"/>
      <c r="V76" s="4"/>
      <c r="X76" s="4"/>
      <c r="Y76" s="5">
        <v>0</v>
      </c>
      <c r="Z76" s="4" t="s">
        <v>50</v>
      </c>
      <c r="AA76" s="35"/>
      <c r="AB76" s="5">
        <v>2002</v>
      </c>
      <c r="AD76" s="38"/>
      <c r="AE76" s="38"/>
      <c r="AF76" s="5">
        <v>1</v>
      </c>
      <c r="AG76" s="5">
        <v>1</v>
      </c>
      <c r="AH76" s="5" t="s">
        <v>66</v>
      </c>
    </row>
    <row r="77" spans="1:34" ht="12.75">
      <c r="A77" s="1" t="s">
        <v>365</v>
      </c>
      <c r="C77" s="1" t="s">
        <v>156</v>
      </c>
      <c r="E77" s="38" t="s">
        <v>608</v>
      </c>
      <c r="F77" s="30">
        <v>159</v>
      </c>
      <c r="G77" s="4">
        <v>248</v>
      </c>
      <c r="I77" s="4">
        <v>275</v>
      </c>
      <c r="J77" s="22">
        <f t="shared" si="15"/>
        <v>275</v>
      </c>
      <c r="K77" s="4">
        <v>46</v>
      </c>
      <c r="L77" s="4">
        <v>52</v>
      </c>
      <c r="M77" s="5">
        <v>1669</v>
      </c>
      <c r="N77" s="4">
        <v>0.09526662672258837</v>
      </c>
      <c r="O77" s="5">
        <v>1391</v>
      </c>
      <c r="P77" s="4">
        <f t="shared" si="16"/>
        <v>0.19769949676491733</v>
      </c>
      <c r="Q77" s="5">
        <v>2640</v>
      </c>
      <c r="R77" s="23">
        <f>(F77/M77)/(Q77/10000)</f>
        <v>0.36085843455525896</v>
      </c>
      <c r="S77" s="5">
        <v>2.608</v>
      </c>
      <c r="T77" s="27">
        <v>4.97</v>
      </c>
      <c r="U77" s="5">
        <v>6697</v>
      </c>
      <c r="V77" s="4">
        <f>+F77/U77</f>
        <v>0.02374197401821711</v>
      </c>
      <c r="W77" s="5">
        <v>253</v>
      </c>
      <c r="X77" s="4">
        <f>+F77/W77</f>
        <v>0.6284584980237155</v>
      </c>
      <c r="Y77" s="36">
        <v>1184</v>
      </c>
      <c r="Z77" s="4">
        <f>+J77/Y77</f>
        <v>0.23226351351351351</v>
      </c>
      <c r="AA77" s="27">
        <v>238</v>
      </c>
      <c r="AB77" s="5">
        <v>1892</v>
      </c>
      <c r="AC77" s="5">
        <v>7000</v>
      </c>
      <c r="AD77" s="5">
        <v>1074</v>
      </c>
      <c r="AE77" s="5">
        <v>737</v>
      </c>
      <c r="AF77" s="5">
        <v>956</v>
      </c>
      <c r="AG77" s="5">
        <v>611</v>
      </c>
      <c r="AH77" s="5" t="s">
        <v>75</v>
      </c>
    </row>
    <row r="78" spans="1:34" ht="12.75">
      <c r="A78" s="1" t="s">
        <v>373</v>
      </c>
      <c r="C78" s="1" t="s">
        <v>142</v>
      </c>
      <c r="E78" s="38" t="s">
        <v>608</v>
      </c>
      <c r="F78" s="21">
        <v>130</v>
      </c>
      <c r="G78" s="4">
        <v>163</v>
      </c>
      <c r="H78" s="4">
        <v>166</v>
      </c>
      <c r="I78" s="4">
        <v>188</v>
      </c>
      <c r="J78" s="22">
        <f t="shared" si="15"/>
        <v>188</v>
      </c>
      <c r="K78" s="4">
        <v>65</v>
      </c>
      <c r="L78" s="4">
        <v>63</v>
      </c>
      <c r="M78" s="5">
        <v>320</v>
      </c>
      <c r="N78" s="4">
        <v>0.40625</v>
      </c>
      <c r="O78" s="5">
        <v>347</v>
      </c>
      <c r="P78" s="4">
        <f t="shared" si="16"/>
        <v>0.5417867435158501</v>
      </c>
      <c r="U78" s="5">
        <v>21</v>
      </c>
      <c r="V78" s="4">
        <f>+F78/U78</f>
        <v>6.190476190476191</v>
      </c>
      <c r="W78" s="5">
        <v>10</v>
      </c>
      <c r="X78" s="4">
        <f>+F78/W78</f>
        <v>13</v>
      </c>
      <c r="Y78" s="5">
        <v>140</v>
      </c>
      <c r="Z78" s="4">
        <f>+J78/Y78</f>
        <v>1.3428571428571427</v>
      </c>
      <c r="AB78" s="5">
        <v>1981</v>
      </c>
      <c r="AD78" s="5">
        <v>108</v>
      </c>
      <c r="AE78" s="5">
        <v>97</v>
      </c>
      <c r="AF78" s="5">
        <v>122</v>
      </c>
      <c r="AG78" s="5">
        <v>104</v>
      </c>
      <c r="AH78" s="5" t="s">
        <v>94</v>
      </c>
    </row>
    <row r="79" spans="1:35" ht="12.75">
      <c r="A79" s="1" t="s">
        <v>377</v>
      </c>
      <c r="C79" s="1" t="s">
        <v>44</v>
      </c>
      <c r="D79" s="27" t="s">
        <v>588</v>
      </c>
      <c r="E79" s="38" t="s">
        <v>608</v>
      </c>
      <c r="F79" s="30">
        <v>90</v>
      </c>
      <c r="G79" s="4">
        <v>231</v>
      </c>
      <c r="I79" s="4">
        <v>267</v>
      </c>
      <c r="J79" s="22">
        <f t="shared" si="15"/>
        <v>267</v>
      </c>
      <c r="K79" s="4">
        <v>75</v>
      </c>
      <c r="L79" s="4">
        <v>120</v>
      </c>
      <c r="M79" s="5">
        <v>720</v>
      </c>
      <c r="N79" s="4">
        <v>0.125</v>
      </c>
      <c r="O79" s="5">
        <v>783</v>
      </c>
      <c r="P79" s="4">
        <f t="shared" si="16"/>
        <v>0.34099616858237547</v>
      </c>
      <c r="Q79" s="5">
        <v>2924</v>
      </c>
      <c r="R79" s="23">
        <f>(F79/M79)/(Q79/10000)</f>
        <v>0.4274965800273598</v>
      </c>
      <c r="S79" s="5">
        <v>0.421</v>
      </c>
      <c r="T79" s="27">
        <v>0.91</v>
      </c>
      <c r="U79" s="5">
        <v>193</v>
      </c>
      <c r="V79" s="4">
        <f>+F79/U79</f>
        <v>0.46632124352331605</v>
      </c>
      <c r="W79" s="5">
        <v>24</v>
      </c>
      <c r="X79" s="4">
        <f>+F79/W79</f>
        <v>3.75</v>
      </c>
      <c r="Y79" s="27">
        <v>121</v>
      </c>
      <c r="Z79" s="4">
        <f>+J79/Y79</f>
        <v>2.206611570247934</v>
      </c>
      <c r="AA79" s="27">
        <v>133</v>
      </c>
      <c r="AB79" s="5">
        <v>1964</v>
      </c>
      <c r="AC79" s="5">
        <v>2200</v>
      </c>
      <c r="AD79" s="5">
        <v>416</v>
      </c>
      <c r="AE79" s="5">
        <v>263</v>
      </c>
      <c r="AF79" s="5">
        <v>336</v>
      </c>
      <c r="AG79" s="5">
        <v>206</v>
      </c>
      <c r="AH79" s="5" t="s">
        <v>224</v>
      </c>
      <c r="AI79" s="1" t="s">
        <v>378</v>
      </c>
    </row>
    <row r="80" spans="1:35" ht="12.75">
      <c r="A80" s="1" t="s">
        <v>382</v>
      </c>
      <c r="C80" s="1" t="s">
        <v>383</v>
      </c>
      <c r="E80" s="38" t="s">
        <v>608</v>
      </c>
      <c r="F80" s="30">
        <v>310</v>
      </c>
      <c r="H80" s="4">
        <v>400</v>
      </c>
      <c r="I80" s="4">
        <v>480</v>
      </c>
      <c r="J80" s="22">
        <f t="shared" si="15"/>
        <v>480</v>
      </c>
      <c r="K80" s="4">
        <v>119</v>
      </c>
      <c r="L80" s="4">
        <v>130</v>
      </c>
      <c r="M80" s="5">
        <v>1260</v>
      </c>
      <c r="N80" s="4">
        <v>0.24603174603174602</v>
      </c>
      <c r="O80" s="5">
        <v>789</v>
      </c>
      <c r="P80" s="4">
        <f t="shared" si="16"/>
        <v>0.6083650190114068</v>
      </c>
      <c r="Q80" s="5">
        <v>5664</v>
      </c>
      <c r="R80" s="23">
        <f>(F80/M80)/(Q80/10000)</f>
        <v>0.4343780826831674</v>
      </c>
      <c r="T80" s="27">
        <v>4.06</v>
      </c>
      <c r="U80" s="5">
        <v>2800</v>
      </c>
      <c r="V80" s="4">
        <f>+F80/U80</f>
        <v>0.11071428571428571</v>
      </c>
      <c r="W80" s="5">
        <v>250</v>
      </c>
      <c r="X80" s="4">
        <f>+F80/W80</f>
        <v>1.24</v>
      </c>
      <c r="Y80" s="36">
        <v>2425</v>
      </c>
      <c r="Z80" s="4">
        <f>+J80/Y80</f>
        <v>0.1979381443298969</v>
      </c>
      <c r="AA80" s="27">
        <v>598</v>
      </c>
      <c r="AB80" s="5">
        <v>1971</v>
      </c>
      <c r="AD80" s="5">
        <v>761</v>
      </c>
      <c r="AE80" s="5">
        <v>487</v>
      </c>
      <c r="AF80" s="5">
        <v>708</v>
      </c>
      <c r="AG80" s="5">
        <v>400</v>
      </c>
      <c r="AH80" s="5" t="s">
        <v>140</v>
      </c>
      <c r="AI80" s="1" t="s">
        <v>287</v>
      </c>
    </row>
    <row r="81" spans="1:35" ht="12.75">
      <c r="A81" s="28" t="s">
        <v>386</v>
      </c>
      <c r="B81" s="28"/>
      <c r="C81" s="29" t="s">
        <v>77</v>
      </c>
      <c r="E81" s="38" t="s">
        <v>608</v>
      </c>
      <c r="F81" s="21"/>
      <c r="G81" s="4">
        <v>315</v>
      </c>
      <c r="I81" s="4">
        <v>350</v>
      </c>
      <c r="J81" s="22">
        <f t="shared" si="15"/>
        <v>350</v>
      </c>
      <c r="L81" s="4">
        <v>91.75</v>
      </c>
      <c r="O81" s="5">
        <v>1423</v>
      </c>
      <c r="P81" s="4">
        <f t="shared" si="16"/>
        <v>0.24595924104005623</v>
      </c>
      <c r="R81" s="23"/>
      <c r="T81" s="32"/>
      <c r="V81" s="4"/>
      <c r="X81" s="22"/>
      <c r="Y81" s="27">
        <v>0</v>
      </c>
      <c r="Z81" s="4" t="s">
        <v>50</v>
      </c>
      <c r="AA81" s="32"/>
      <c r="AB81" s="5">
        <v>2003</v>
      </c>
      <c r="AD81" s="38"/>
      <c r="AE81" s="38"/>
      <c r="AF81" s="5">
        <v>7</v>
      </c>
      <c r="AG81" s="5">
        <v>6</v>
      </c>
      <c r="AH81" s="5" t="s">
        <v>75</v>
      </c>
      <c r="AI81" s="1" t="s">
        <v>387</v>
      </c>
    </row>
    <row r="82" spans="1:34" ht="12.75">
      <c r="A82" s="1" t="s">
        <v>391</v>
      </c>
      <c r="C82" s="1" t="s">
        <v>392</v>
      </c>
      <c r="E82" s="38" t="s">
        <v>608</v>
      </c>
      <c r="F82" s="30">
        <v>133</v>
      </c>
      <c r="I82" s="4">
        <v>160</v>
      </c>
      <c r="J82" s="22">
        <f t="shared" si="15"/>
        <v>160</v>
      </c>
      <c r="K82" s="4">
        <v>54</v>
      </c>
      <c r="L82" s="4">
        <v>55</v>
      </c>
      <c r="M82" s="5">
        <v>406</v>
      </c>
      <c r="N82" s="4">
        <v>0.3275862068965517</v>
      </c>
      <c r="O82" s="5">
        <v>450</v>
      </c>
      <c r="P82" s="4">
        <f t="shared" si="16"/>
        <v>0.35555555555555557</v>
      </c>
      <c r="Q82" s="5">
        <v>3182</v>
      </c>
      <c r="R82" s="23">
        <f>(F82/M82)/(Q82/10000)</f>
        <v>1.0294978217993456</v>
      </c>
      <c r="S82" s="5">
        <v>0.605</v>
      </c>
      <c r="T82" s="27">
        <v>1.08</v>
      </c>
      <c r="U82" s="5">
        <v>292</v>
      </c>
      <c r="V82" s="4">
        <f aca="true" t="shared" si="17" ref="V82:V100">+F82/U82</f>
        <v>0.4554794520547945</v>
      </c>
      <c r="W82" s="5">
        <v>26</v>
      </c>
      <c r="X82" s="4">
        <f aca="true" t="shared" si="18" ref="X82:X87">+F82/W82</f>
        <v>5.115384615384615</v>
      </c>
      <c r="Y82" s="27">
        <v>105</v>
      </c>
      <c r="Z82" s="4">
        <f aca="true" t="shared" si="19" ref="Z82:Z88">+J82/Y82</f>
        <v>1.5238095238095237</v>
      </c>
      <c r="AA82" s="27">
        <v>97</v>
      </c>
      <c r="AB82" s="5">
        <v>1967</v>
      </c>
      <c r="AC82" s="5">
        <v>1375</v>
      </c>
      <c r="AD82" s="5">
        <v>139</v>
      </c>
      <c r="AE82" s="5">
        <v>95</v>
      </c>
      <c r="AF82" s="5">
        <v>148</v>
      </c>
      <c r="AG82" s="5">
        <v>98</v>
      </c>
      <c r="AH82" s="5" t="s">
        <v>60</v>
      </c>
    </row>
    <row r="83" spans="1:34" ht="12.75">
      <c r="A83" s="1" t="s">
        <v>400</v>
      </c>
      <c r="C83" s="1" t="s">
        <v>339</v>
      </c>
      <c r="E83" s="38" t="s">
        <v>608</v>
      </c>
      <c r="F83" s="30">
        <v>95</v>
      </c>
      <c r="G83" s="4">
        <v>198</v>
      </c>
      <c r="I83" s="4">
        <v>212</v>
      </c>
      <c r="J83" s="22">
        <f t="shared" si="15"/>
        <v>212</v>
      </c>
      <c r="K83" s="4">
        <v>45</v>
      </c>
      <c r="L83" s="4">
        <v>72</v>
      </c>
      <c r="M83" s="5">
        <v>580</v>
      </c>
      <c r="N83" s="4">
        <v>0.16379310344827586</v>
      </c>
      <c r="O83" s="5">
        <v>604</v>
      </c>
      <c r="P83" s="4">
        <f t="shared" si="16"/>
        <v>0.3509933774834437</v>
      </c>
      <c r="Q83" s="5">
        <v>3672</v>
      </c>
      <c r="R83" s="23">
        <f>(F83/M83)/(Q83/10000)</f>
        <v>0.44605964991360525</v>
      </c>
      <c r="S83" s="5">
        <v>1.636</v>
      </c>
      <c r="T83" s="27">
        <v>2.16</v>
      </c>
      <c r="U83" s="5">
        <v>730</v>
      </c>
      <c r="V83" s="4">
        <f t="shared" si="17"/>
        <v>0.13013698630136986</v>
      </c>
      <c r="W83" s="5">
        <v>126</v>
      </c>
      <c r="X83" s="4">
        <f t="shared" si="18"/>
        <v>0.753968253968254</v>
      </c>
      <c r="Y83" s="27">
        <v>448</v>
      </c>
      <c r="Z83" s="4">
        <f t="shared" si="19"/>
        <v>0.4732142857142857</v>
      </c>
      <c r="AA83" s="27">
        <v>207</v>
      </c>
      <c r="AB83" s="5">
        <v>1925</v>
      </c>
      <c r="AC83" s="5">
        <v>2600</v>
      </c>
      <c r="AD83" s="5">
        <v>639</v>
      </c>
      <c r="AE83" s="5">
        <v>437</v>
      </c>
      <c r="AF83" s="5">
        <v>583</v>
      </c>
      <c r="AG83" s="5">
        <v>378</v>
      </c>
      <c r="AH83" s="5" t="s">
        <v>63</v>
      </c>
    </row>
    <row r="84" spans="1:35" ht="12.75">
      <c r="A84" s="1" t="s">
        <v>402</v>
      </c>
      <c r="C84" s="1" t="s">
        <v>142</v>
      </c>
      <c r="E84" s="38" t="s">
        <v>608</v>
      </c>
      <c r="F84" s="30">
        <v>170</v>
      </c>
      <c r="G84" s="4">
        <v>252</v>
      </c>
      <c r="H84" s="4">
        <v>260</v>
      </c>
      <c r="I84" s="4">
        <v>290</v>
      </c>
      <c r="J84" s="22">
        <f t="shared" si="15"/>
        <v>290</v>
      </c>
      <c r="K84" s="4">
        <v>85</v>
      </c>
      <c r="L84" s="4">
        <v>114</v>
      </c>
      <c r="M84" s="5">
        <v>640</v>
      </c>
      <c r="N84" s="4">
        <v>0.265625</v>
      </c>
      <c r="O84" s="5">
        <v>782</v>
      </c>
      <c r="P84" s="4">
        <f t="shared" si="16"/>
        <v>0.37084398976982097</v>
      </c>
      <c r="R84" s="23"/>
      <c r="T84" s="27">
        <v>1.38</v>
      </c>
      <c r="U84" s="5">
        <v>29</v>
      </c>
      <c r="V84" s="4">
        <f t="shared" si="17"/>
        <v>5.862068965517241</v>
      </c>
      <c r="W84" s="5">
        <v>29</v>
      </c>
      <c r="X84" s="4">
        <f t="shared" si="18"/>
        <v>5.862068965517241</v>
      </c>
      <c r="Y84" s="27">
        <v>170</v>
      </c>
      <c r="Z84" s="4">
        <f t="shared" si="19"/>
        <v>1.7058823529411764</v>
      </c>
      <c r="AA84" s="27">
        <v>123</v>
      </c>
      <c r="AB84" s="5">
        <v>1996</v>
      </c>
      <c r="AD84" s="5">
        <v>37</v>
      </c>
      <c r="AE84" s="5">
        <v>37</v>
      </c>
      <c r="AF84" s="5">
        <v>17</v>
      </c>
      <c r="AG84" s="5">
        <v>10</v>
      </c>
      <c r="AH84" s="5" t="s">
        <v>235</v>
      </c>
      <c r="AI84" s="41"/>
    </row>
    <row r="85" spans="1:35" ht="12.75">
      <c r="A85" s="1" t="s">
        <v>119</v>
      </c>
      <c r="C85" s="1" t="s">
        <v>403</v>
      </c>
      <c r="E85" s="38" t="s">
        <v>608</v>
      </c>
      <c r="F85" s="30">
        <v>334</v>
      </c>
      <c r="G85" s="4">
        <v>536</v>
      </c>
      <c r="I85" s="4">
        <v>536</v>
      </c>
      <c r="J85" s="22">
        <f t="shared" si="15"/>
        <v>536</v>
      </c>
      <c r="K85" s="4">
        <v>143</v>
      </c>
      <c r="L85" s="4">
        <v>115</v>
      </c>
      <c r="M85" s="5">
        <v>1175</v>
      </c>
      <c r="N85" s="4">
        <v>0.28425531914893615</v>
      </c>
      <c r="O85" s="5">
        <v>1770</v>
      </c>
      <c r="P85" s="4">
        <f t="shared" si="16"/>
        <v>0.30282485875706217</v>
      </c>
      <c r="Q85" s="5">
        <v>4232</v>
      </c>
      <c r="R85" s="23">
        <f>(F85/M85)/(Q85/10000)</f>
        <v>0.6716808108434219</v>
      </c>
      <c r="T85" s="27">
        <v>3.01</v>
      </c>
      <c r="U85" s="5">
        <v>2022</v>
      </c>
      <c r="V85" s="4">
        <f t="shared" si="17"/>
        <v>0.1651829871414441</v>
      </c>
      <c r="W85" s="5">
        <v>262</v>
      </c>
      <c r="X85" s="4">
        <f t="shared" si="18"/>
        <v>1.2748091603053435</v>
      </c>
      <c r="Y85" s="36">
        <v>1767</v>
      </c>
      <c r="Z85" s="4">
        <f t="shared" si="19"/>
        <v>0.30333899264289754</v>
      </c>
      <c r="AA85" s="27">
        <v>587</v>
      </c>
      <c r="AB85" s="5">
        <v>1954</v>
      </c>
      <c r="AC85" s="5">
        <v>10000</v>
      </c>
      <c r="AD85" s="5">
        <v>804</v>
      </c>
      <c r="AE85" s="5">
        <v>558</v>
      </c>
      <c r="AF85" s="5">
        <v>718</v>
      </c>
      <c r="AG85" s="5">
        <v>488</v>
      </c>
      <c r="AH85" s="5" t="s">
        <v>119</v>
      </c>
      <c r="AI85" s="1" t="s">
        <v>404</v>
      </c>
    </row>
    <row r="86" spans="1:34" ht="12.75">
      <c r="A86" s="1" t="s">
        <v>407</v>
      </c>
      <c r="C86" s="1" t="s">
        <v>408</v>
      </c>
      <c r="E86" s="38" t="s">
        <v>608</v>
      </c>
      <c r="F86" s="30">
        <v>150</v>
      </c>
      <c r="H86" s="4">
        <v>429</v>
      </c>
      <c r="J86" s="22">
        <f t="shared" si="15"/>
        <v>429</v>
      </c>
      <c r="K86" s="4">
        <v>50</v>
      </c>
      <c r="L86" s="4">
        <v>143</v>
      </c>
      <c r="M86" s="5">
        <v>320</v>
      </c>
      <c r="N86" s="4">
        <v>0.46875</v>
      </c>
      <c r="O86" s="5">
        <v>380</v>
      </c>
      <c r="P86" s="4">
        <f t="shared" si="16"/>
        <v>1.1289473684210527</v>
      </c>
      <c r="R86" s="23"/>
      <c r="U86" s="5">
        <v>100</v>
      </c>
      <c r="V86" s="4">
        <f t="shared" si="17"/>
        <v>1.5</v>
      </c>
      <c r="W86" s="5">
        <v>7</v>
      </c>
      <c r="X86" s="4">
        <f t="shared" si="18"/>
        <v>21.428571428571427</v>
      </c>
      <c r="Y86" s="5">
        <v>69</v>
      </c>
      <c r="Z86" s="4">
        <f t="shared" si="19"/>
        <v>6.217391304347826</v>
      </c>
      <c r="AB86" s="5">
        <v>1984</v>
      </c>
      <c r="AC86" s="5">
        <v>1000</v>
      </c>
      <c r="AD86" s="5">
        <v>20</v>
      </c>
      <c r="AE86" s="5">
        <v>8</v>
      </c>
      <c r="AF86" s="5">
        <v>27</v>
      </c>
      <c r="AG86" s="5">
        <v>11</v>
      </c>
      <c r="AH86" s="5" t="s">
        <v>70</v>
      </c>
    </row>
    <row r="87" spans="1:34" ht="12.75">
      <c r="A87" s="1" t="s">
        <v>414</v>
      </c>
      <c r="C87" s="1" t="s">
        <v>415</v>
      </c>
      <c r="E87" s="38" t="s">
        <v>608</v>
      </c>
      <c r="F87" s="30">
        <v>90</v>
      </c>
      <c r="H87" s="4">
        <v>150</v>
      </c>
      <c r="J87" s="22">
        <f t="shared" si="15"/>
        <v>150</v>
      </c>
      <c r="L87" s="4">
        <v>85</v>
      </c>
      <c r="M87" s="5">
        <v>785</v>
      </c>
      <c r="N87" s="4">
        <v>0.11464968152866242</v>
      </c>
      <c r="O87" s="5">
        <v>863</v>
      </c>
      <c r="P87" s="4">
        <f t="shared" si="16"/>
        <v>0.17381228273464658</v>
      </c>
      <c r="Q87" s="5">
        <v>2940</v>
      </c>
      <c r="R87" s="23">
        <f>(F87/M87)/(Q87/10000)</f>
        <v>0.38996490315871574</v>
      </c>
      <c r="S87" s="5">
        <v>0.482</v>
      </c>
      <c r="T87" s="5">
        <v>1.51</v>
      </c>
      <c r="U87" s="5">
        <v>502</v>
      </c>
      <c r="V87" s="4">
        <f t="shared" si="17"/>
        <v>0.17928286852589642</v>
      </c>
      <c r="W87" s="5">
        <v>5</v>
      </c>
      <c r="X87" s="4">
        <f t="shared" si="18"/>
        <v>18</v>
      </c>
      <c r="Y87" s="5">
        <v>350</v>
      </c>
      <c r="Z87" s="4">
        <f t="shared" si="19"/>
        <v>0.42857142857142855</v>
      </c>
      <c r="AA87" s="5">
        <v>232</v>
      </c>
      <c r="AB87" s="5">
        <v>1948</v>
      </c>
      <c r="AC87" s="5">
        <v>2000</v>
      </c>
      <c r="AD87" s="5">
        <v>849</v>
      </c>
      <c r="AE87" s="5">
        <v>552</v>
      </c>
      <c r="AF87" s="5">
        <v>694</v>
      </c>
      <c r="AG87" s="5">
        <v>453</v>
      </c>
      <c r="AH87" s="5" t="s">
        <v>94</v>
      </c>
    </row>
    <row r="88" spans="1:34" ht="12.75">
      <c r="A88" s="1" t="s">
        <v>416</v>
      </c>
      <c r="C88" s="1" t="s">
        <v>417</v>
      </c>
      <c r="E88" s="38" t="s">
        <v>608</v>
      </c>
      <c r="F88" s="21">
        <v>190</v>
      </c>
      <c r="G88" s="25"/>
      <c r="H88" s="25">
        <v>275</v>
      </c>
      <c r="I88" s="25">
        <v>295</v>
      </c>
      <c r="J88" s="22">
        <f t="shared" si="15"/>
        <v>295</v>
      </c>
      <c r="K88" s="4">
        <v>55</v>
      </c>
      <c r="L88" s="4">
        <v>45</v>
      </c>
      <c r="M88" s="5">
        <v>500</v>
      </c>
      <c r="N88" s="4">
        <v>0.38</v>
      </c>
      <c r="O88" s="5">
        <v>507</v>
      </c>
      <c r="P88" s="4">
        <f t="shared" si="16"/>
        <v>0.5818540433925049</v>
      </c>
      <c r="U88" s="5">
        <v>18</v>
      </c>
      <c r="V88" s="4">
        <f t="shared" si="17"/>
        <v>10.555555555555555</v>
      </c>
      <c r="W88" s="5">
        <v>2</v>
      </c>
      <c r="X88" s="22">
        <f>F88/W88</f>
        <v>95</v>
      </c>
      <c r="Y88" s="5">
        <v>19</v>
      </c>
      <c r="Z88" s="4">
        <f t="shared" si="19"/>
        <v>15.526315789473685</v>
      </c>
      <c r="AB88" s="5">
        <v>1986</v>
      </c>
      <c r="AD88" s="5">
        <v>40</v>
      </c>
      <c r="AE88" s="5">
        <v>26</v>
      </c>
      <c r="AF88" s="5">
        <v>52</v>
      </c>
      <c r="AG88" s="5">
        <v>30</v>
      </c>
      <c r="AH88" s="5" t="s">
        <v>70</v>
      </c>
    </row>
    <row r="89" spans="1:35" ht="12.75">
      <c r="A89" s="53" t="s">
        <v>420</v>
      </c>
      <c r="B89" s="53"/>
      <c r="C89" s="53" t="s">
        <v>421</v>
      </c>
      <c r="D89" s="54"/>
      <c r="E89" s="38" t="s">
        <v>608</v>
      </c>
      <c r="F89" s="55">
        <v>50</v>
      </c>
      <c r="G89" s="56"/>
      <c r="H89" s="56">
        <v>83</v>
      </c>
      <c r="I89" s="56"/>
      <c r="J89" s="57">
        <v>83</v>
      </c>
      <c r="K89" s="56">
        <v>50</v>
      </c>
      <c r="L89" s="56">
        <v>83</v>
      </c>
      <c r="M89" s="38">
        <v>284</v>
      </c>
      <c r="N89" s="56">
        <v>0.176056338028169</v>
      </c>
      <c r="O89" s="38">
        <v>303</v>
      </c>
      <c r="P89" s="56">
        <f t="shared" si="16"/>
        <v>0.2739273927392739</v>
      </c>
      <c r="Q89" s="38">
        <v>3096</v>
      </c>
      <c r="R89" s="58">
        <f aca="true" t="shared" si="20" ref="R89:R100">(F89/M89)/(Q89/10000)</f>
        <v>0.5686574225716053</v>
      </c>
      <c r="S89" s="38"/>
      <c r="T89" s="38"/>
      <c r="U89" s="38">
        <v>2</v>
      </c>
      <c r="V89" s="56">
        <f t="shared" si="17"/>
        <v>25</v>
      </c>
      <c r="W89" s="38">
        <v>0</v>
      </c>
      <c r="X89" s="57" t="s">
        <v>6</v>
      </c>
      <c r="Y89" s="38">
        <v>0</v>
      </c>
      <c r="Z89" s="56" t="s">
        <v>50</v>
      </c>
      <c r="AA89" s="38"/>
      <c r="AB89" s="38">
        <v>1966</v>
      </c>
      <c r="AC89" s="38"/>
      <c r="AD89" s="38">
        <v>6</v>
      </c>
      <c r="AE89" s="38">
        <v>1</v>
      </c>
      <c r="AF89" s="38">
        <v>10</v>
      </c>
      <c r="AG89" s="38">
        <v>3</v>
      </c>
      <c r="AH89" s="38" t="s">
        <v>75</v>
      </c>
      <c r="AI89" s="53" t="s">
        <v>422</v>
      </c>
    </row>
    <row r="90" spans="1:34" ht="12.75">
      <c r="A90" s="1" t="s">
        <v>429</v>
      </c>
      <c r="C90" s="1" t="s">
        <v>430</v>
      </c>
      <c r="E90" s="38" t="s">
        <v>608</v>
      </c>
      <c r="F90" s="30">
        <v>205</v>
      </c>
      <c r="G90" s="4">
        <v>270</v>
      </c>
      <c r="H90" s="4">
        <v>285</v>
      </c>
      <c r="I90" s="4">
        <v>300</v>
      </c>
      <c r="J90" s="22">
        <f aca="true" t="shared" si="21" ref="J90:J108">MAX(G90:I90)</f>
        <v>300</v>
      </c>
      <c r="K90" s="4">
        <v>74</v>
      </c>
      <c r="L90" s="4">
        <v>75</v>
      </c>
      <c r="M90" s="5">
        <v>767</v>
      </c>
      <c r="N90" s="4">
        <v>0.26727509778357234</v>
      </c>
      <c r="O90" s="5">
        <v>739</v>
      </c>
      <c r="P90" s="4">
        <f t="shared" si="16"/>
        <v>0.4059539918809202</v>
      </c>
      <c r="Q90" s="5">
        <v>2924</v>
      </c>
      <c r="R90" s="23">
        <f t="shared" si="20"/>
        <v>0.9140735218316427</v>
      </c>
      <c r="S90" s="5">
        <v>0.671</v>
      </c>
      <c r="T90" s="27">
        <v>1.83</v>
      </c>
      <c r="U90" s="5">
        <v>582</v>
      </c>
      <c r="V90" s="4">
        <f t="shared" si="17"/>
        <v>0.35223367697594504</v>
      </c>
      <c r="W90" s="5">
        <v>51</v>
      </c>
      <c r="X90" s="4">
        <f>+F90/W90</f>
        <v>4.019607843137255</v>
      </c>
      <c r="Y90" s="27">
        <v>331</v>
      </c>
      <c r="Z90" s="4">
        <f>+J90/Y90</f>
        <v>0.9063444108761329</v>
      </c>
      <c r="AA90" s="27">
        <v>181</v>
      </c>
      <c r="AB90" s="5">
        <v>1949</v>
      </c>
      <c r="AC90" s="5">
        <v>2600</v>
      </c>
      <c r="AD90" s="5">
        <v>414</v>
      </c>
      <c r="AE90" s="5">
        <v>271</v>
      </c>
      <c r="AF90" s="5">
        <v>409</v>
      </c>
      <c r="AG90" s="5">
        <v>222</v>
      </c>
      <c r="AH90" s="5" t="s">
        <v>75</v>
      </c>
    </row>
    <row r="91" spans="1:34" ht="12.75">
      <c r="A91" s="1" t="s">
        <v>431</v>
      </c>
      <c r="C91" s="1" t="s">
        <v>99</v>
      </c>
      <c r="E91" s="38" t="s">
        <v>608</v>
      </c>
      <c r="F91" s="30">
        <v>255</v>
      </c>
      <c r="G91" s="4">
        <v>298</v>
      </c>
      <c r="H91" s="4">
        <v>315</v>
      </c>
      <c r="I91" s="4">
        <v>332</v>
      </c>
      <c r="J91" s="22">
        <f t="shared" si="21"/>
        <v>332</v>
      </c>
      <c r="K91" s="4">
        <v>79</v>
      </c>
      <c r="L91" s="4">
        <v>80</v>
      </c>
      <c r="M91" s="5">
        <v>600</v>
      </c>
      <c r="N91" s="4">
        <v>0.425</v>
      </c>
      <c r="O91" s="5">
        <v>624</v>
      </c>
      <c r="P91" s="4">
        <f t="shared" si="16"/>
        <v>0.532051282051282</v>
      </c>
      <c r="Q91" s="5">
        <v>4284</v>
      </c>
      <c r="R91" s="23">
        <f t="shared" si="20"/>
        <v>0.992063492063492</v>
      </c>
      <c r="S91" s="5">
        <v>0.45</v>
      </c>
      <c r="T91" s="27">
        <v>1.8</v>
      </c>
      <c r="U91" s="5">
        <v>124</v>
      </c>
      <c r="V91" s="4">
        <f t="shared" si="17"/>
        <v>2.056451612903226</v>
      </c>
      <c r="W91" s="5">
        <v>27</v>
      </c>
      <c r="X91" s="4">
        <f>+F91/W91</f>
        <v>9.444444444444445</v>
      </c>
      <c r="Y91" s="27">
        <v>303</v>
      </c>
      <c r="Z91" s="4">
        <f>+J91/Y91</f>
        <v>1.0957095709570956</v>
      </c>
      <c r="AA91" s="27">
        <v>168</v>
      </c>
      <c r="AB91" s="5">
        <v>1985</v>
      </c>
      <c r="AD91" s="5">
        <v>31</v>
      </c>
      <c r="AE91" s="5">
        <v>29</v>
      </c>
      <c r="AF91" s="5">
        <v>40</v>
      </c>
      <c r="AG91" s="5">
        <v>28</v>
      </c>
      <c r="AH91" s="5" t="s">
        <v>94</v>
      </c>
    </row>
    <row r="92" spans="1:34" ht="12.75">
      <c r="A92" s="1" t="s">
        <v>433</v>
      </c>
      <c r="C92" s="1" t="s">
        <v>434</v>
      </c>
      <c r="E92" s="38" t="s">
        <v>608</v>
      </c>
      <c r="F92" s="21">
        <v>30</v>
      </c>
      <c r="I92" s="4">
        <v>28.68</v>
      </c>
      <c r="J92" s="22">
        <f t="shared" si="21"/>
        <v>28.68</v>
      </c>
      <c r="K92" s="4">
        <v>30</v>
      </c>
      <c r="L92" s="4">
        <v>28.68</v>
      </c>
      <c r="M92" s="5">
        <v>360</v>
      </c>
      <c r="N92" s="4">
        <v>0.08333333333333333</v>
      </c>
      <c r="O92" s="5">
        <v>283</v>
      </c>
      <c r="P92" s="4">
        <f t="shared" si="16"/>
        <v>0.10134275618374558</v>
      </c>
      <c r="Q92" s="5">
        <v>3314</v>
      </c>
      <c r="R92" s="23">
        <f t="shared" si="20"/>
        <v>0.25145845906256287</v>
      </c>
      <c r="U92" s="5">
        <v>4</v>
      </c>
      <c r="V92" s="4">
        <f t="shared" si="17"/>
        <v>7.5</v>
      </c>
      <c r="W92" s="5">
        <v>0</v>
      </c>
      <c r="Y92" s="5">
        <v>0</v>
      </c>
      <c r="Z92" s="4" t="s">
        <v>50</v>
      </c>
      <c r="AB92" s="5">
        <v>1985</v>
      </c>
      <c r="AD92" s="5">
        <v>3</v>
      </c>
      <c r="AE92" s="5">
        <v>2</v>
      </c>
      <c r="AF92" s="5">
        <v>4</v>
      </c>
      <c r="AG92" s="5">
        <v>2</v>
      </c>
      <c r="AH92" s="5" t="s">
        <v>75</v>
      </c>
    </row>
    <row r="93" spans="1:34" ht="12.75">
      <c r="A93" s="1" t="s">
        <v>437</v>
      </c>
      <c r="C93" s="1" t="s">
        <v>44</v>
      </c>
      <c r="D93" s="27" t="s">
        <v>588</v>
      </c>
      <c r="E93" s="38" t="s">
        <v>608</v>
      </c>
      <c r="F93" s="30">
        <v>36</v>
      </c>
      <c r="G93" s="4">
        <v>90</v>
      </c>
      <c r="H93" s="4">
        <v>105</v>
      </c>
      <c r="J93" s="22">
        <f t="shared" si="21"/>
        <v>105</v>
      </c>
      <c r="K93" s="4">
        <v>36</v>
      </c>
      <c r="L93" s="4">
        <v>45</v>
      </c>
      <c r="M93" s="5">
        <v>910</v>
      </c>
      <c r="N93" s="4">
        <v>0.03956043956043956</v>
      </c>
      <c r="O93" s="5">
        <v>707</v>
      </c>
      <c r="P93" s="4">
        <f t="shared" si="16"/>
        <v>0.1485148514851485</v>
      </c>
      <c r="Q93" s="5">
        <v>2904</v>
      </c>
      <c r="R93" s="23">
        <f t="shared" si="20"/>
        <v>0.1362274089546817</v>
      </c>
      <c r="S93" s="5">
        <v>1.293</v>
      </c>
      <c r="T93" s="27">
        <v>2.29</v>
      </c>
      <c r="U93" s="5">
        <v>445</v>
      </c>
      <c r="V93" s="4">
        <f t="shared" si="17"/>
        <v>0.08089887640449438</v>
      </c>
      <c r="W93" s="5">
        <v>141</v>
      </c>
      <c r="X93" s="4">
        <f aca="true" t="shared" si="22" ref="X93:X100">+F93/W93</f>
        <v>0.2553191489361702</v>
      </c>
      <c r="Y93" s="27">
        <v>428</v>
      </c>
      <c r="Z93" s="4">
        <f aca="true" t="shared" si="23" ref="Z93:Z100">+J93/Y93</f>
        <v>0.24532710280373832</v>
      </c>
      <c r="AA93" s="27">
        <v>187</v>
      </c>
      <c r="AB93" s="5">
        <v>1975</v>
      </c>
      <c r="AC93" s="5">
        <v>6000</v>
      </c>
      <c r="AD93" s="5">
        <v>286</v>
      </c>
      <c r="AE93" s="5">
        <v>218</v>
      </c>
      <c r="AF93" s="5">
        <v>283</v>
      </c>
      <c r="AG93" s="5">
        <v>211</v>
      </c>
      <c r="AH93" s="5" t="s">
        <v>125</v>
      </c>
    </row>
    <row r="94" spans="1:34" ht="12.75">
      <c r="A94" s="1" t="s">
        <v>443</v>
      </c>
      <c r="C94" s="1" t="s">
        <v>77</v>
      </c>
      <c r="E94" s="38" t="s">
        <v>608</v>
      </c>
      <c r="F94" s="30">
        <v>148</v>
      </c>
      <c r="G94" s="4">
        <v>198</v>
      </c>
      <c r="I94" s="4">
        <v>220</v>
      </c>
      <c r="J94" s="22">
        <f t="shared" si="21"/>
        <v>220</v>
      </c>
      <c r="K94" s="4">
        <v>40</v>
      </c>
      <c r="L94" s="4">
        <v>47</v>
      </c>
      <c r="M94" s="5">
        <v>1467</v>
      </c>
      <c r="N94" s="4">
        <v>0.10088616223585549</v>
      </c>
      <c r="O94" s="5">
        <v>1575</v>
      </c>
      <c r="P94" s="4">
        <f t="shared" si="16"/>
        <v>0.13968253968253969</v>
      </c>
      <c r="Q94" s="5">
        <v>2184</v>
      </c>
      <c r="R94" s="23">
        <f t="shared" si="20"/>
        <v>0.46193297727040056</v>
      </c>
      <c r="S94" s="5">
        <v>3.537</v>
      </c>
      <c r="T94" s="27">
        <v>8.46</v>
      </c>
      <c r="U94" s="5">
        <v>4138</v>
      </c>
      <c r="V94" s="4">
        <f t="shared" si="17"/>
        <v>0.035766070565490575</v>
      </c>
      <c r="W94" s="5">
        <v>283</v>
      </c>
      <c r="X94" s="4">
        <f t="shared" si="22"/>
        <v>0.5229681978798587</v>
      </c>
      <c r="Y94" s="36">
        <v>1667</v>
      </c>
      <c r="Z94" s="4">
        <f t="shared" si="23"/>
        <v>0.13197360527894422</v>
      </c>
      <c r="AA94" s="27">
        <v>197</v>
      </c>
      <c r="AB94" s="5">
        <v>1886</v>
      </c>
      <c r="AC94" s="5">
        <v>4800</v>
      </c>
      <c r="AD94" s="5">
        <v>961</v>
      </c>
      <c r="AE94" s="5">
        <v>660</v>
      </c>
      <c r="AF94" s="5">
        <v>934</v>
      </c>
      <c r="AG94" s="5">
        <v>595</v>
      </c>
      <c r="AH94" s="5" t="s">
        <v>75</v>
      </c>
    </row>
    <row r="95" spans="1:34" ht="12.75">
      <c r="A95" s="1" t="s">
        <v>445</v>
      </c>
      <c r="C95" s="1" t="s">
        <v>446</v>
      </c>
      <c r="E95" s="38" t="s">
        <v>608</v>
      </c>
      <c r="F95" s="30">
        <v>177</v>
      </c>
      <c r="G95" s="4">
        <v>190</v>
      </c>
      <c r="I95" s="4">
        <v>195</v>
      </c>
      <c r="J95" s="22">
        <f t="shared" si="21"/>
        <v>195</v>
      </c>
      <c r="K95" s="4">
        <v>60</v>
      </c>
      <c r="L95" s="4">
        <v>72.5</v>
      </c>
      <c r="M95" s="5">
        <v>757</v>
      </c>
      <c r="N95" s="4">
        <v>0.23381770145310435</v>
      </c>
      <c r="O95" s="5">
        <v>814</v>
      </c>
      <c r="P95" s="4">
        <f t="shared" si="16"/>
        <v>0.23955773955773957</v>
      </c>
      <c r="Q95" s="5">
        <v>3450</v>
      </c>
      <c r="R95" s="23">
        <f t="shared" si="20"/>
        <v>0.6777324679800126</v>
      </c>
      <c r="S95" s="5">
        <v>0.876</v>
      </c>
      <c r="T95" s="27">
        <v>3.27</v>
      </c>
      <c r="U95" s="5">
        <v>1039</v>
      </c>
      <c r="V95" s="4">
        <f t="shared" si="17"/>
        <v>0.17035611164581327</v>
      </c>
      <c r="W95" s="5">
        <v>78</v>
      </c>
      <c r="X95" s="4">
        <f t="shared" si="22"/>
        <v>2.269230769230769</v>
      </c>
      <c r="Y95" s="27">
        <v>602</v>
      </c>
      <c r="Z95" s="4">
        <f t="shared" si="23"/>
        <v>0.3239202657807309</v>
      </c>
      <c r="AA95" s="27">
        <v>184</v>
      </c>
      <c r="AB95" s="5">
        <v>1970</v>
      </c>
      <c r="AC95" s="5">
        <v>4600</v>
      </c>
      <c r="AD95" s="38">
        <v>937</v>
      </c>
      <c r="AE95" s="38">
        <v>339</v>
      </c>
      <c r="AF95" s="5">
        <v>900</v>
      </c>
      <c r="AG95" s="5">
        <v>305</v>
      </c>
      <c r="AH95" s="5" t="s">
        <v>180</v>
      </c>
    </row>
    <row r="96" spans="1:35" ht="12.75">
      <c r="A96" s="1" t="s">
        <v>447</v>
      </c>
      <c r="C96" s="1" t="s">
        <v>44</v>
      </c>
      <c r="D96" s="27" t="s">
        <v>588</v>
      </c>
      <c r="E96" s="38" t="s">
        <v>608</v>
      </c>
      <c r="F96" s="21">
        <v>165</v>
      </c>
      <c r="G96" s="4">
        <v>280</v>
      </c>
      <c r="I96" s="4">
        <v>324</v>
      </c>
      <c r="J96" s="22">
        <f t="shared" si="21"/>
        <v>324</v>
      </c>
      <c r="K96" s="4">
        <v>65</v>
      </c>
      <c r="L96" s="4">
        <v>100</v>
      </c>
      <c r="M96" s="5">
        <v>749</v>
      </c>
      <c r="N96" s="4">
        <v>0.22029372496662217</v>
      </c>
      <c r="O96" s="5">
        <v>670</v>
      </c>
      <c r="P96" s="4">
        <f t="shared" si="16"/>
        <v>0.4835820895522388</v>
      </c>
      <c r="Q96" s="5">
        <v>2496</v>
      </c>
      <c r="R96" s="23">
        <f t="shared" si="20"/>
        <v>0.8825870391290953</v>
      </c>
      <c r="S96" s="5">
        <v>0.281</v>
      </c>
      <c r="T96" s="27">
        <v>1.27</v>
      </c>
      <c r="U96" s="5">
        <v>35</v>
      </c>
      <c r="V96" s="4">
        <f t="shared" si="17"/>
        <v>4.714285714285714</v>
      </c>
      <c r="W96" s="5">
        <v>16</v>
      </c>
      <c r="X96" s="4">
        <f t="shared" si="22"/>
        <v>10.3125</v>
      </c>
      <c r="Y96" s="27">
        <v>182</v>
      </c>
      <c r="Z96" s="4">
        <f t="shared" si="23"/>
        <v>1.7802197802197801</v>
      </c>
      <c r="AA96" s="27">
        <v>143</v>
      </c>
      <c r="AB96" s="5">
        <v>1973</v>
      </c>
      <c r="AD96" s="5">
        <v>261</v>
      </c>
      <c r="AE96" s="5">
        <v>125</v>
      </c>
      <c r="AF96" s="5">
        <v>155</v>
      </c>
      <c r="AG96" s="5">
        <v>87</v>
      </c>
      <c r="AH96" s="5" t="s">
        <v>60</v>
      </c>
      <c r="AI96" s="1" t="s">
        <v>448</v>
      </c>
    </row>
    <row r="97" spans="1:35" ht="12.75">
      <c r="A97" s="1" t="s">
        <v>461</v>
      </c>
      <c r="C97" s="1" t="s">
        <v>44</v>
      </c>
      <c r="D97" s="27" t="s">
        <v>588</v>
      </c>
      <c r="E97" s="38" t="s">
        <v>608</v>
      </c>
      <c r="F97" s="30">
        <v>180</v>
      </c>
      <c r="G97" s="4">
        <v>285</v>
      </c>
      <c r="I97" s="4">
        <v>330</v>
      </c>
      <c r="J97" s="22">
        <f t="shared" si="21"/>
        <v>330</v>
      </c>
      <c r="K97" s="4">
        <v>54</v>
      </c>
      <c r="L97" s="4">
        <v>71</v>
      </c>
      <c r="M97" s="5">
        <v>761</v>
      </c>
      <c r="N97" s="4">
        <v>0.23653088042049936</v>
      </c>
      <c r="O97" s="5">
        <v>919</v>
      </c>
      <c r="P97" s="4">
        <f t="shared" si="16"/>
        <v>0.3590859630032644</v>
      </c>
      <c r="Q97" s="5">
        <v>3626</v>
      </c>
      <c r="R97" s="23">
        <f t="shared" si="20"/>
        <v>0.6523190303929933</v>
      </c>
      <c r="S97" s="5">
        <v>1.328</v>
      </c>
      <c r="T97" s="27">
        <v>3.62</v>
      </c>
      <c r="U97" s="5">
        <v>2411</v>
      </c>
      <c r="V97" s="4">
        <f t="shared" si="17"/>
        <v>0.07465781833264205</v>
      </c>
      <c r="W97" s="5">
        <v>77</v>
      </c>
      <c r="X97" s="4">
        <f t="shared" si="22"/>
        <v>2.3376623376623376</v>
      </c>
      <c r="Y97" s="27">
        <v>688</v>
      </c>
      <c r="Z97" s="4">
        <f t="shared" si="23"/>
        <v>0.4796511627906977</v>
      </c>
      <c r="AA97" s="27">
        <v>190</v>
      </c>
      <c r="AB97" s="5">
        <v>1933</v>
      </c>
      <c r="AC97" s="5">
        <v>2946</v>
      </c>
      <c r="AD97" s="5">
        <v>454</v>
      </c>
      <c r="AE97" s="5">
        <v>325</v>
      </c>
      <c r="AF97" s="5">
        <v>464</v>
      </c>
      <c r="AG97" s="5">
        <v>285</v>
      </c>
      <c r="AH97" s="5" t="s">
        <v>75</v>
      </c>
      <c r="AI97" s="1" t="s">
        <v>597</v>
      </c>
    </row>
    <row r="98" spans="1:34" ht="12.75">
      <c r="A98" s="1" t="s">
        <v>462</v>
      </c>
      <c r="C98" s="1" t="s">
        <v>77</v>
      </c>
      <c r="E98" s="38" t="s">
        <v>608</v>
      </c>
      <c r="F98" s="30">
        <v>190</v>
      </c>
      <c r="G98" s="4">
        <v>283</v>
      </c>
      <c r="I98" s="4">
        <v>315</v>
      </c>
      <c r="J98" s="22">
        <f t="shared" si="21"/>
        <v>315</v>
      </c>
      <c r="K98" s="4">
        <v>48</v>
      </c>
      <c r="L98" s="4">
        <v>53</v>
      </c>
      <c r="M98" s="5">
        <v>733</v>
      </c>
      <c r="N98" s="4">
        <v>0.2592087312414734</v>
      </c>
      <c r="O98" s="5">
        <v>1092</v>
      </c>
      <c r="P98" s="4">
        <f t="shared" si="16"/>
        <v>0.28846153846153844</v>
      </c>
      <c r="Q98" s="5">
        <v>5600</v>
      </c>
      <c r="R98" s="23">
        <f t="shared" si="20"/>
        <v>0.46287273435977394</v>
      </c>
      <c r="S98" s="5">
        <v>1.101</v>
      </c>
      <c r="T98" s="27">
        <v>2.63</v>
      </c>
      <c r="U98" s="5">
        <v>2331</v>
      </c>
      <c r="V98" s="4">
        <f t="shared" si="17"/>
        <v>0.08151008151008152</v>
      </c>
      <c r="W98" s="5">
        <v>174</v>
      </c>
      <c r="X98" s="4">
        <f t="shared" si="22"/>
        <v>1.0919540229885059</v>
      </c>
      <c r="Y98" s="27">
        <v>830</v>
      </c>
      <c r="Z98" s="4">
        <f t="shared" si="23"/>
        <v>0.3795180722891566</v>
      </c>
      <c r="AA98" s="27">
        <v>316</v>
      </c>
      <c r="AB98" s="5">
        <v>1919</v>
      </c>
      <c r="AC98" s="5">
        <v>3800</v>
      </c>
      <c r="AD98" s="5">
        <v>787</v>
      </c>
      <c r="AE98" s="5">
        <v>523</v>
      </c>
      <c r="AF98" s="5">
        <v>642</v>
      </c>
      <c r="AG98" s="5">
        <v>430</v>
      </c>
      <c r="AH98" s="5" t="s">
        <v>75</v>
      </c>
    </row>
    <row r="99" spans="1:34" ht="12.75">
      <c r="A99" s="1" t="s">
        <v>467</v>
      </c>
      <c r="C99" s="1" t="s">
        <v>430</v>
      </c>
      <c r="E99" s="38" t="s">
        <v>608</v>
      </c>
      <c r="F99" s="30">
        <v>175</v>
      </c>
      <c r="G99" s="4">
        <v>199</v>
      </c>
      <c r="H99" s="4">
        <v>210</v>
      </c>
      <c r="I99" s="4">
        <v>221</v>
      </c>
      <c r="J99" s="22">
        <f t="shared" si="21"/>
        <v>221</v>
      </c>
      <c r="K99" s="4">
        <v>45</v>
      </c>
      <c r="L99" s="4">
        <v>47</v>
      </c>
      <c r="M99" s="5">
        <v>1235</v>
      </c>
      <c r="N99" s="4">
        <v>0.1417004048582996</v>
      </c>
      <c r="O99" s="5">
        <v>1396</v>
      </c>
      <c r="P99" s="4">
        <f t="shared" si="16"/>
        <v>0.15830945558739254</v>
      </c>
      <c r="Q99" s="5">
        <v>2604</v>
      </c>
      <c r="R99" s="23">
        <f t="shared" si="20"/>
        <v>0.5441643811762658</v>
      </c>
      <c r="S99" s="5">
        <v>1.014</v>
      </c>
      <c r="T99" s="5">
        <v>3.07</v>
      </c>
      <c r="U99" s="5">
        <v>547</v>
      </c>
      <c r="V99" s="4">
        <f t="shared" si="17"/>
        <v>0.31992687385740404</v>
      </c>
      <c r="W99" s="5">
        <v>73</v>
      </c>
      <c r="X99" s="4">
        <f t="shared" si="22"/>
        <v>2.3972602739726026</v>
      </c>
      <c r="Y99" s="27">
        <v>577</v>
      </c>
      <c r="Z99" s="4">
        <f t="shared" si="23"/>
        <v>0.3830155979202773</v>
      </c>
      <c r="AA99" s="5">
        <v>188</v>
      </c>
      <c r="AB99" s="5">
        <v>1988</v>
      </c>
      <c r="AD99" s="5">
        <v>105</v>
      </c>
      <c r="AE99" s="5">
        <v>95</v>
      </c>
      <c r="AF99" s="5">
        <v>135</v>
      </c>
      <c r="AG99" s="5">
        <v>100</v>
      </c>
      <c r="AH99" s="5" t="s">
        <v>66</v>
      </c>
    </row>
    <row r="100" spans="1:35" ht="12.75">
      <c r="A100" s="1" t="s">
        <v>468</v>
      </c>
      <c r="C100" s="1" t="s">
        <v>44</v>
      </c>
      <c r="D100" s="27" t="s">
        <v>588</v>
      </c>
      <c r="E100" s="38" t="s">
        <v>608</v>
      </c>
      <c r="F100" s="30">
        <v>130</v>
      </c>
      <c r="G100" s="4">
        <v>190</v>
      </c>
      <c r="I100" s="4">
        <v>222</v>
      </c>
      <c r="J100" s="22">
        <f t="shared" si="21"/>
        <v>222</v>
      </c>
      <c r="K100" s="4">
        <v>130</v>
      </c>
      <c r="M100" s="5">
        <v>585</v>
      </c>
      <c r="N100" s="4">
        <v>0.2222222222222222</v>
      </c>
      <c r="O100" s="5">
        <v>613</v>
      </c>
      <c r="P100" s="4">
        <f t="shared" si="16"/>
        <v>0.3621533442088091</v>
      </c>
      <c r="Q100" s="5">
        <v>3312</v>
      </c>
      <c r="R100" s="23">
        <f t="shared" si="20"/>
        <v>0.6709608158883521</v>
      </c>
      <c r="S100" s="5">
        <v>0.418</v>
      </c>
      <c r="T100" s="27">
        <v>0.03</v>
      </c>
      <c r="U100" s="5">
        <v>189</v>
      </c>
      <c r="V100" s="4">
        <f t="shared" si="17"/>
        <v>0.6878306878306878</v>
      </c>
      <c r="W100" s="5">
        <v>23</v>
      </c>
      <c r="X100" s="4">
        <f t="shared" si="22"/>
        <v>5.6521739130434785</v>
      </c>
      <c r="Y100" s="27">
        <v>4</v>
      </c>
      <c r="Z100" s="4">
        <f t="shared" si="23"/>
        <v>55.5</v>
      </c>
      <c r="AA100" s="27">
        <v>141</v>
      </c>
      <c r="AB100" s="5">
        <v>1945</v>
      </c>
      <c r="AC100" s="5">
        <v>1500</v>
      </c>
      <c r="AD100" s="5">
        <v>209</v>
      </c>
      <c r="AE100" s="5">
        <v>120</v>
      </c>
      <c r="AF100" s="5">
        <v>175</v>
      </c>
      <c r="AG100" s="5">
        <v>111</v>
      </c>
      <c r="AH100" s="5" t="s">
        <v>94</v>
      </c>
      <c r="AI100" s="1" t="s">
        <v>46</v>
      </c>
    </row>
    <row r="101" spans="1:34" ht="12.75">
      <c r="A101" s="24" t="s">
        <v>474</v>
      </c>
      <c r="B101" s="24"/>
      <c r="C101" s="24" t="s">
        <v>475</v>
      </c>
      <c r="E101" s="38" t="s">
        <v>608</v>
      </c>
      <c r="G101" s="4" t="s">
        <v>49</v>
      </c>
      <c r="J101" s="22">
        <f t="shared" si="21"/>
        <v>0</v>
      </c>
      <c r="L101" s="4" t="s">
        <v>49</v>
      </c>
      <c r="O101" s="5">
        <v>479</v>
      </c>
      <c r="P101" s="4">
        <f>+J101/O101</f>
        <v>0</v>
      </c>
      <c r="T101" s="26"/>
      <c r="Y101" s="27">
        <v>0</v>
      </c>
      <c r="Z101" s="4" t="s">
        <v>50</v>
      </c>
      <c r="AA101" s="26"/>
      <c r="AB101" s="5">
        <v>2002</v>
      </c>
      <c r="AF101" s="5">
        <v>1</v>
      </c>
      <c r="AG101" s="5">
        <v>1</v>
      </c>
      <c r="AH101" s="5" t="s">
        <v>60</v>
      </c>
    </row>
    <row r="102" spans="1:35" ht="12.75">
      <c r="A102" s="1" t="s">
        <v>482</v>
      </c>
      <c r="C102" s="1" t="s">
        <v>44</v>
      </c>
      <c r="D102" s="27" t="s">
        <v>588</v>
      </c>
      <c r="E102" s="38" t="s">
        <v>608</v>
      </c>
      <c r="F102" s="21">
        <v>590</v>
      </c>
      <c r="G102" s="4">
        <v>922</v>
      </c>
      <c r="I102" s="4">
        <v>1068</v>
      </c>
      <c r="J102" s="22">
        <f t="shared" si="21"/>
        <v>1068</v>
      </c>
      <c r="K102" s="4">
        <v>590</v>
      </c>
      <c r="L102" s="4">
        <v>105</v>
      </c>
      <c r="M102" s="5">
        <v>1260</v>
      </c>
      <c r="N102" s="4">
        <v>0.46825396825396826</v>
      </c>
      <c r="O102" s="5">
        <v>1356</v>
      </c>
      <c r="P102" s="4">
        <f>+J102/O102</f>
        <v>0.7876106194690266</v>
      </c>
      <c r="Q102" s="5">
        <v>4628</v>
      </c>
      <c r="R102" s="51">
        <f>(F102/M102)/(Q102/10000)</f>
        <v>1.0117847196498881</v>
      </c>
      <c r="T102" s="27">
        <v>2.52</v>
      </c>
      <c r="U102" s="5">
        <v>574</v>
      </c>
      <c r="V102" s="4">
        <f>+F102/U102</f>
        <v>1.0278745644599303</v>
      </c>
      <c r="W102" s="5">
        <v>250</v>
      </c>
      <c r="X102" s="4">
        <f>+F102/W102</f>
        <v>2.36</v>
      </c>
      <c r="Y102" s="36">
        <v>1031</v>
      </c>
      <c r="Z102" s="4">
        <f>+J102/Y102</f>
        <v>1.0358874878758486</v>
      </c>
      <c r="AA102" s="27">
        <v>409</v>
      </c>
      <c r="AB102" s="5">
        <v>1981</v>
      </c>
      <c r="AD102" s="5">
        <v>126</v>
      </c>
      <c r="AE102" s="5">
        <v>98</v>
      </c>
      <c r="AF102" s="5">
        <v>155</v>
      </c>
      <c r="AG102" s="5">
        <v>101</v>
      </c>
      <c r="AH102" s="5" t="s">
        <v>224</v>
      </c>
      <c r="AI102" s="1" t="s">
        <v>483</v>
      </c>
    </row>
    <row r="103" spans="1:35" ht="12.75">
      <c r="A103" s="1" t="s">
        <v>487</v>
      </c>
      <c r="C103" s="1" t="s">
        <v>44</v>
      </c>
      <c r="D103" s="27" t="s">
        <v>588</v>
      </c>
      <c r="E103" s="38" t="s">
        <v>608</v>
      </c>
      <c r="F103" s="30">
        <v>296</v>
      </c>
      <c r="G103" s="4">
        <v>340</v>
      </c>
      <c r="I103" s="4">
        <v>390</v>
      </c>
      <c r="J103" s="22">
        <f t="shared" si="21"/>
        <v>390</v>
      </c>
      <c r="K103" s="4">
        <v>72</v>
      </c>
      <c r="L103" s="4">
        <v>74</v>
      </c>
      <c r="M103" s="5">
        <v>688</v>
      </c>
      <c r="N103" s="4">
        <v>0.43023255813953487</v>
      </c>
      <c r="O103" s="5">
        <v>683</v>
      </c>
      <c r="P103" s="4">
        <f>+J103/O103</f>
        <v>0.5710102489019033</v>
      </c>
      <c r="Q103" s="5">
        <v>2666</v>
      </c>
      <c r="R103" s="23">
        <f>(F103/M103)/(Q103/10000)</f>
        <v>1.6137755369074827</v>
      </c>
      <c r="S103" s="5">
        <v>0.379</v>
      </c>
      <c r="T103" s="27">
        <v>1.07</v>
      </c>
      <c r="U103" s="5">
        <v>339</v>
      </c>
      <c r="V103" s="4">
        <f>+F103/U103</f>
        <v>0.8731563421828908</v>
      </c>
      <c r="W103" s="5">
        <v>25</v>
      </c>
      <c r="X103" s="4">
        <f>+F103/W103</f>
        <v>11.84</v>
      </c>
      <c r="Y103" s="27">
        <v>186</v>
      </c>
      <c r="Z103" s="4">
        <f>+J103/Y103</f>
        <v>2.096774193548387</v>
      </c>
      <c r="AA103" s="27">
        <v>174</v>
      </c>
      <c r="AB103" s="5">
        <v>1898</v>
      </c>
      <c r="AC103" s="5">
        <v>1150</v>
      </c>
      <c r="AD103" s="5">
        <v>227</v>
      </c>
      <c r="AE103" s="5">
        <v>98</v>
      </c>
      <c r="AF103" s="5">
        <v>150</v>
      </c>
      <c r="AG103" s="5">
        <v>89</v>
      </c>
      <c r="AH103" s="5" t="s">
        <v>75</v>
      </c>
      <c r="AI103" s="1" t="s">
        <v>598</v>
      </c>
    </row>
    <row r="104" spans="1:35" ht="12.75">
      <c r="A104" s="1" t="s">
        <v>491</v>
      </c>
      <c r="C104" s="1" t="s">
        <v>44</v>
      </c>
      <c r="D104" s="27" t="s">
        <v>588</v>
      </c>
      <c r="E104" s="38" t="s">
        <v>608</v>
      </c>
      <c r="F104" s="30">
        <v>203</v>
      </c>
      <c r="G104" s="4">
        <v>268</v>
      </c>
      <c r="I104" s="4">
        <v>310</v>
      </c>
      <c r="J104" s="22">
        <f t="shared" si="21"/>
        <v>310</v>
      </c>
      <c r="K104" s="4">
        <v>35</v>
      </c>
      <c r="L104" s="4">
        <v>62</v>
      </c>
      <c r="M104" s="5">
        <v>596</v>
      </c>
      <c r="N104" s="4">
        <v>0.34060402684563756</v>
      </c>
      <c r="O104" s="5">
        <v>649</v>
      </c>
      <c r="P104" s="4">
        <f>+J104/O104</f>
        <v>0.4776579352850539</v>
      </c>
      <c r="Q104" s="5">
        <v>3036</v>
      </c>
      <c r="R104" s="23">
        <f>(F104/M104)/(Q104/10000)</f>
        <v>1.1218841463953808</v>
      </c>
      <c r="S104" s="5">
        <v>0.373</v>
      </c>
      <c r="T104" s="27">
        <v>0.8</v>
      </c>
      <c r="U104" s="5">
        <v>151</v>
      </c>
      <c r="V104" s="4">
        <f>+F104/U104</f>
        <v>1.3443708609271523</v>
      </c>
      <c r="W104" s="5">
        <v>25</v>
      </c>
      <c r="X104" s="4">
        <f>+F104/W104</f>
        <v>8.12</v>
      </c>
      <c r="Y104" s="27">
        <v>124</v>
      </c>
      <c r="Z104" s="4">
        <f>+J104/Y104</f>
        <v>2.5</v>
      </c>
      <c r="AA104" s="27">
        <v>155</v>
      </c>
      <c r="AB104" s="5">
        <v>1953</v>
      </c>
      <c r="AC104" s="5">
        <v>1200</v>
      </c>
      <c r="AD104" s="5">
        <v>145</v>
      </c>
      <c r="AE104" s="5">
        <v>89</v>
      </c>
      <c r="AF104" s="5">
        <v>156</v>
      </c>
      <c r="AG104" s="5">
        <v>81</v>
      </c>
      <c r="AH104" s="5" t="s">
        <v>75</v>
      </c>
      <c r="AI104" s="1" t="s">
        <v>46</v>
      </c>
    </row>
    <row r="105" spans="1:35" ht="12.75">
      <c r="A105" s="1" t="s">
        <v>495</v>
      </c>
      <c r="C105" s="1" t="s">
        <v>496</v>
      </c>
      <c r="E105" s="38" t="s">
        <v>608</v>
      </c>
      <c r="F105" s="21">
        <v>20</v>
      </c>
      <c r="H105" s="4">
        <v>16</v>
      </c>
      <c r="J105" s="22">
        <f t="shared" si="21"/>
        <v>16</v>
      </c>
      <c r="K105" s="4">
        <v>20</v>
      </c>
      <c r="L105" s="4">
        <v>16</v>
      </c>
      <c r="M105" s="5">
        <v>309</v>
      </c>
      <c r="N105" s="4">
        <v>0.06472491909385113</v>
      </c>
      <c r="P105" s="4"/>
      <c r="Q105" s="5">
        <v>1782</v>
      </c>
      <c r="R105" s="23">
        <f>(F105/M105)/(Q105/10000)</f>
        <v>0.36321503419669543</v>
      </c>
      <c r="S105" s="5">
        <v>0.039</v>
      </c>
      <c r="U105" s="5">
        <v>22</v>
      </c>
      <c r="V105" s="4">
        <f>+F105/U105</f>
        <v>0.9090909090909091</v>
      </c>
      <c r="W105" s="5">
        <v>2</v>
      </c>
      <c r="X105" s="4">
        <f>+F105/W105</f>
        <v>10</v>
      </c>
      <c r="Y105" s="5">
        <v>0</v>
      </c>
      <c r="Z105" s="4" t="s">
        <v>50</v>
      </c>
      <c r="AB105" s="5">
        <v>1986</v>
      </c>
      <c r="AD105" s="38">
        <v>128</v>
      </c>
      <c r="AE105" s="38">
        <v>59</v>
      </c>
      <c r="AF105" s="5">
        <v>4</v>
      </c>
      <c r="AG105" s="5">
        <v>2</v>
      </c>
      <c r="AH105" s="5" t="s">
        <v>83</v>
      </c>
      <c r="AI105" s="1" t="s">
        <v>497</v>
      </c>
    </row>
    <row r="106" spans="1:35" ht="12.75">
      <c r="A106" s="1" t="s">
        <v>498</v>
      </c>
      <c r="C106" s="1" t="s">
        <v>499</v>
      </c>
      <c r="E106" s="38" t="s">
        <v>608</v>
      </c>
      <c r="F106" s="30">
        <v>97</v>
      </c>
      <c r="H106" s="4">
        <v>105</v>
      </c>
      <c r="J106" s="22">
        <f t="shared" si="21"/>
        <v>105</v>
      </c>
      <c r="K106" s="4">
        <v>50</v>
      </c>
      <c r="L106" s="4">
        <v>60</v>
      </c>
      <c r="M106" s="5">
        <v>1032</v>
      </c>
      <c r="N106" s="4">
        <v>0.0939922480620155</v>
      </c>
      <c r="O106" s="5">
        <v>1031</v>
      </c>
      <c r="P106" s="4">
        <f>+J106/O106</f>
        <v>0.10184287099903007</v>
      </c>
      <c r="Q106" s="5">
        <v>3680</v>
      </c>
      <c r="R106" s="23">
        <f>(F106/M106)/(Q106/10000)</f>
        <v>0.2554137175598247</v>
      </c>
      <c r="S106" s="5">
        <v>0.303</v>
      </c>
      <c r="T106" s="27">
        <v>0.8</v>
      </c>
      <c r="U106" s="5">
        <v>646</v>
      </c>
      <c r="V106" s="4">
        <f>+F106/U106</f>
        <v>0.15015479876160992</v>
      </c>
      <c r="W106" s="5">
        <v>50</v>
      </c>
      <c r="X106" s="4">
        <f>+F106/W106</f>
        <v>1.94</v>
      </c>
      <c r="Y106" s="27">
        <v>227</v>
      </c>
      <c r="Z106" s="4">
        <f>+J106/Y106</f>
        <v>0.46255506607929514</v>
      </c>
      <c r="AA106" s="27">
        <v>284</v>
      </c>
      <c r="AB106" s="5">
        <v>1932</v>
      </c>
      <c r="AC106" s="5">
        <v>4000</v>
      </c>
      <c r="AD106" s="5">
        <v>720</v>
      </c>
      <c r="AE106" s="5">
        <v>524</v>
      </c>
      <c r="AF106" s="5">
        <v>722</v>
      </c>
      <c r="AG106" s="5">
        <v>478</v>
      </c>
      <c r="AH106" s="5" t="s">
        <v>75</v>
      </c>
      <c r="AI106" s="1" t="s">
        <v>500</v>
      </c>
    </row>
    <row r="107" spans="1:34" ht="12.75">
      <c r="A107" s="1" t="s">
        <v>503</v>
      </c>
      <c r="C107" s="39" t="s">
        <v>504</v>
      </c>
      <c r="E107" s="38" t="s">
        <v>608</v>
      </c>
      <c r="F107" s="21">
        <v>135</v>
      </c>
      <c r="G107" s="4">
        <v>140</v>
      </c>
      <c r="J107" s="22">
        <f t="shared" si="21"/>
        <v>140</v>
      </c>
      <c r="K107" s="4">
        <v>40</v>
      </c>
      <c r="L107" s="4">
        <v>35</v>
      </c>
      <c r="M107" s="5">
        <v>254</v>
      </c>
      <c r="N107" s="4">
        <v>0.531496062992126</v>
      </c>
      <c r="O107" s="5">
        <v>450</v>
      </c>
      <c r="P107" s="4">
        <f>+J107/O107</f>
        <v>0.3111111111111111</v>
      </c>
      <c r="S107" s="4" t="s">
        <v>6</v>
      </c>
      <c r="U107" s="5">
        <v>0</v>
      </c>
      <c r="V107" s="4" t="s">
        <v>6</v>
      </c>
      <c r="W107" s="5">
        <v>0</v>
      </c>
      <c r="X107" s="4" t="s">
        <v>6</v>
      </c>
      <c r="Y107" s="5">
        <v>58</v>
      </c>
      <c r="Z107" s="4">
        <f>+J107/Y107</f>
        <v>2.413793103448276</v>
      </c>
      <c r="AB107" s="5">
        <v>1996</v>
      </c>
      <c r="AD107" s="5">
        <v>0</v>
      </c>
      <c r="AE107" s="5">
        <v>0</v>
      </c>
      <c r="AF107" s="5">
        <v>0</v>
      </c>
      <c r="AG107" s="5">
        <v>0</v>
      </c>
      <c r="AH107" s="5" t="s">
        <v>235</v>
      </c>
    </row>
    <row r="108" spans="1:34" ht="12.75">
      <c r="A108" s="1" t="s">
        <v>507</v>
      </c>
      <c r="C108" s="1" t="s">
        <v>430</v>
      </c>
      <c r="E108" s="38" t="s">
        <v>608</v>
      </c>
      <c r="F108" s="30">
        <v>50</v>
      </c>
      <c r="G108" s="4">
        <v>101</v>
      </c>
      <c r="H108" s="4">
        <v>107</v>
      </c>
      <c r="I108" s="4">
        <v>113</v>
      </c>
      <c r="J108" s="22">
        <f t="shared" si="21"/>
        <v>113</v>
      </c>
      <c r="K108" s="4">
        <v>30</v>
      </c>
      <c r="L108" s="4">
        <v>42</v>
      </c>
      <c r="M108" s="5">
        <v>547</v>
      </c>
      <c r="N108" s="4">
        <v>0.09140767824497258</v>
      </c>
      <c r="O108" s="5">
        <v>442</v>
      </c>
      <c r="P108" s="4">
        <f>+J108/O108</f>
        <v>0.25565610859728505</v>
      </c>
      <c r="S108" s="5">
        <v>1.732</v>
      </c>
      <c r="T108" s="27">
        <v>1.91</v>
      </c>
      <c r="U108" s="5">
        <v>357</v>
      </c>
      <c r="V108" s="4">
        <f>+F108/U108</f>
        <v>0.1400560224089636</v>
      </c>
      <c r="W108" s="5">
        <v>42</v>
      </c>
      <c r="X108" s="4">
        <f>+F108/W108</f>
        <v>1.1904761904761905</v>
      </c>
      <c r="Y108" s="27">
        <v>185</v>
      </c>
      <c r="Z108" s="4">
        <f>+J108/Y108</f>
        <v>0.6108108108108108</v>
      </c>
      <c r="AA108" s="27">
        <v>97</v>
      </c>
      <c r="AB108" s="5">
        <v>1987</v>
      </c>
      <c r="AD108" s="5">
        <v>98</v>
      </c>
      <c r="AE108" s="5">
        <v>84</v>
      </c>
      <c r="AF108" s="5">
        <v>114</v>
      </c>
      <c r="AG108" s="5">
        <v>80</v>
      </c>
      <c r="AH108" s="5" t="s">
        <v>45</v>
      </c>
    </row>
    <row r="112" spans="1:3" ht="12.75">
      <c r="A112" s="11" t="s">
        <v>509</v>
      </c>
      <c r="B112" s="11" t="s">
        <v>510</v>
      </c>
      <c r="C112" s="11" t="s">
        <v>21</v>
      </c>
    </row>
    <row r="113" spans="1:26" ht="12.75">
      <c r="A113" s="1" t="s">
        <v>519</v>
      </c>
      <c r="B113" s="1" t="s">
        <v>512</v>
      </c>
      <c r="F113" s="5" t="s">
        <v>520</v>
      </c>
      <c r="P113" s="4"/>
      <c r="Z113" s="4"/>
    </row>
    <row r="114" spans="2:34" ht="12.75">
      <c r="B114" s="1" t="s">
        <v>521</v>
      </c>
      <c r="C114" s="1" t="s">
        <v>522</v>
      </c>
      <c r="E114" s="38" t="s">
        <v>608</v>
      </c>
      <c r="F114" s="21"/>
      <c r="J114" s="22"/>
      <c r="M114" s="5">
        <v>1867</v>
      </c>
      <c r="O114" s="5">
        <v>2476</v>
      </c>
      <c r="P114" s="4"/>
      <c r="Q114" s="5">
        <v>3900</v>
      </c>
      <c r="R114" s="23"/>
      <c r="S114" s="5">
        <v>1.977</v>
      </c>
      <c r="T114" s="27">
        <v>3.88</v>
      </c>
      <c r="U114" s="5">
        <v>8999</v>
      </c>
      <c r="V114" s="4"/>
      <c r="W114" s="5">
        <v>605</v>
      </c>
      <c r="X114" s="4"/>
      <c r="Y114" s="36">
        <v>3174</v>
      </c>
      <c r="Z114" s="4"/>
      <c r="AA114" s="27">
        <v>819</v>
      </c>
      <c r="AB114" s="5">
        <v>1911</v>
      </c>
      <c r="AC114" s="5">
        <v>28000</v>
      </c>
      <c r="AD114" s="5">
        <v>1681</v>
      </c>
      <c r="AE114" s="5">
        <v>1098</v>
      </c>
      <c r="AF114" s="5">
        <v>1348</v>
      </c>
      <c r="AG114" s="5">
        <v>949</v>
      </c>
      <c r="AH114" s="5" t="s">
        <v>75</v>
      </c>
    </row>
    <row r="115" spans="2:34" ht="12.75">
      <c r="B115" s="1" t="s">
        <v>523</v>
      </c>
      <c r="C115" s="1" t="s">
        <v>522</v>
      </c>
      <c r="E115" s="38" t="s">
        <v>608</v>
      </c>
      <c r="J115" s="22"/>
      <c r="M115" s="5">
        <v>2632</v>
      </c>
      <c r="O115" s="5">
        <v>1483</v>
      </c>
      <c r="P115" s="4"/>
      <c r="Q115" s="5">
        <v>3848</v>
      </c>
      <c r="R115" s="23"/>
      <c r="S115" s="5">
        <v>6.405</v>
      </c>
      <c r="T115" s="27">
        <v>13.71</v>
      </c>
      <c r="U115" s="5">
        <v>1530</v>
      </c>
      <c r="V115" s="4"/>
      <c r="W115" s="5">
        <v>260</v>
      </c>
      <c r="X115" s="4"/>
      <c r="Y115" s="36">
        <v>1138</v>
      </c>
      <c r="Z115" s="4"/>
      <c r="AA115" s="27">
        <v>83</v>
      </c>
      <c r="AB115" s="5">
        <v>1963</v>
      </c>
      <c r="AD115" s="5">
        <v>1836</v>
      </c>
      <c r="AE115" s="5">
        <v>972</v>
      </c>
      <c r="AF115" s="5">
        <v>1167</v>
      </c>
      <c r="AG115" s="5">
        <v>868</v>
      </c>
      <c r="AH115" s="5" t="s">
        <v>75</v>
      </c>
    </row>
    <row r="116" spans="2:34" ht="12.75">
      <c r="B116" s="1" t="s">
        <v>524</v>
      </c>
      <c r="C116" s="1" t="s">
        <v>522</v>
      </c>
      <c r="E116" s="38" t="s">
        <v>608</v>
      </c>
      <c r="J116" s="22"/>
      <c r="M116" s="5">
        <v>940</v>
      </c>
      <c r="O116" s="5">
        <v>903</v>
      </c>
      <c r="P116" s="4"/>
      <c r="Q116" s="5">
        <v>3036</v>
      </c>
      <c r="R116" s="23"/>
      <c r="S116" s="5">
        <v>3.085</v>
      </c>
      <c r="T116" s="27">
        <v>5.29</v>
      </c>
      <c r="U116" s="5">
        <v>1583</v>
      </c>
      <c r="V116" s="4"/>
      <c r="W116" s="5">
        <v>313</v>
      </c>
      <c r="X116" s="4"/>
      <c r="Y116" s="36">
        <v>1316</v>
      </c>
      <c r="Z116" s="4"/>
      <c r="AA116" s="27">
        <v>249</v>
      </c>
      <c r="AB116" s="5">
        <v>1987</v>
      </c>
      <c r="AD116" s="5">
        <v>949</v>
      </c>
      <c r="AE116" s="5">
        <v>866</v>
      </c>
      <c r="AF116" s="5">
        <v>979</v>
      </c>
      <c r="AG116" s="5">
        <v>818</v>
      </c>
      <c r="AH116" s="5" t="s">
        <v>75</v>
      </c>
    </row>
    <row r="117" spans="2:35" ht="12.75">
      <c r="B117" s="1" t="s">
        <v>517</v>
      </c>
      <c r="F117" s="4">
        <v>141</v>
      </c>
      <c r="I117" s="4">
        <v>240</v>
      </c>
      <c r="J117" s="22">
        <f>MAX(G117:I117)</f>
        <v>240</v>
      </c>
      <c r="K117" s="4">
        <v>27</v>
      </c>
      <c r="L117" s="4">
        <v>90</v>
      </c>
      <c r="M117" s="5">
        <f>SUM(M114:M116)</f>
        <v>5439</v>
      </c>
      <c r="N117" s="4">
        <f>F117/M117</f>
        <v>0.02592388306674021</v>
      </c>
      <c r="O117" s="5">
        <f>SUM(O114:O116)</f>
        <v>4862</v>
      </c>
      <c r="P117" s="4">
        <f>J117/O117</f>
        <v>0.04936240230357877</v>
      </c>
      <c r="Q117" s="5">
        <f>SUM(Q114:Q116)/3</f>
        <v>3594.6666666666665</v>
      </c>
      <c r="R117" s="23">
        <f>(F117/M117)/(Q117/10000)</f>
        <v>0.07211762722572387</v>
      </c>
      <c r="U117" s="5">
        <f>SUM(U114:U116)</f>
        <v>12112</v>
      </c>
      <c r="V117" s="4">
        <f>+F117/U117</f>
        <v>0.011641347424042272</v>
      </c>
      <c r="W117" s="5">
        <f>SUM(W114:W116)</f>
        <v>1178</v>
      </c>
      <c r="X117" s="4">
        <f>+F117/W117</f>
        <v>0.11969439728353141</v>
      </c>
      <c r="Y117" s="31">
        <f>SUM(Y114:Y116)</f>
        <v>5628</v>
      </c>
      <c r="Z117" s="4">
        <f>+J117/Y117</f>
        <v>0.042643923240938165</v>
      </c>
      <c r="AA117" s="5">
        <f>SUM(AA114:AA116)</f>
        <v>1151</v>
      </c>
      <c r="AD117" s="5">
        <f>SUM(AD114:AD116)</f>
        <v>4466</v>
      </c>
      <c r="AE117" s="5">
        <f>SUM(AE114:AE116)</f>
        <v>2936</v>
      </c>
      <c r="AF117" s="5">
        <f>SUM(AF114:AF116)</f>
        <v>3494</v>
      </c>
      <c r="AG117" s="5">
        <f>SUM(AG114:AG116)</f>
        <v>2635</v>
      </c>
      <c r="AI117" s="1" t="s">
        <v>525</v>
      </c>
    </row>
    <row r="118" spans="1:27" ht="12.75">
      <c r="A118" s="1" t="s">
        <v>526</v>
      </c>
      <c r="B118" s="1" t="s">
        <v>512</v>
      </c>
      <c r="C118" s="29"/>
      <c r="P118" s="4"/>
      <c r="T118" s="35"/>
      <c r="Y118" s="35"/>
      <c r="AA118" s="35"/>
    </row>
    <row r="119" spans="2:34" ht="12.75">
      <c r="B119" s="1" t="s">
        <v>527</v>
      </c>
      <c r="C119" s="1" t="s">
        <v>44</v>
      </c>
      <c r="D119" s="27" t="s">
        <v>588</v>
      </c>
      <c r="E119" s="38" t="s">
        <v>608</v>
      </c>
      <c r="F119" s="21">
        <v>81</v>
      </c>
      <c r="G119" s="4">
        <v>174</v>
      </c>
      <c r="I119" s="4">
        <v>201</v>
      </c>
      <c r="J119" s="22">
        <f>MAX(G119:I119)</f>
        <v>201</v>
      </c>
      <c r="K119" s="4">
        <v>40</v>
      </c>
      <c r="M119" s="5">
        <v>1253</v>
      </c>
      <c r="N119" s="4">
        <f>F119/M119</f>
        <v>0.06464485235434957</v>
      </c>
      <c r="O119" s="5">
        <v>1348</v>
      </c>
      <c r="P119" s="4">
        <f>J119/O119</f>
        <v>0.14910979228486648</v>
      </c>
      <c r="Q119" s="5">
        <v>4368</v>
      </c>
      <c r="R119" s="23">
        <f>(F119/M119)/(Q119/10000)</f>
        <v>0.14799645685519588</v>
      </c>
      <c r="S119" s="5">
        <v>0.424</v>
      </c>
      <c r="T119" s="27">
        <v>1.55</v>
      </c>
      <c r="U119" s="5">
        <v>1812</v>
      </c>
      <c r="V119" s="4">
        <f>+F119/U119</f>
        <v>0.04470198675496689</v>
      </c>
      <c r="W119" s="5">
        <v>133</v>
      </c>
      <c r="X119" s="4">
        <f>+F119/W119</f>
        <v>0.6090225563909775</v>
      </c>
      <c r="Y119" s="36">
        <v>1013</v>
      </c>
      <c r="Z119" s="4">
        <f>+J119/Y119</f>
        <v>0.19842053307008883</v>
      </c>
      <c r="AA119" s="27">
        <v>653</v>
      </c>
      <c r="AB119" s="5">
        <v>1918</v>
      </c>
      <c r="AC119" s="5">
        <v>6000</v>
      </c>
      <c r="AD119" s="5">
        <v>625</v>
      </c>
      <c r="AE119" s="5">
        <v>267</v>
      </c>
      <c r="AF119" s="5">
        <v>401</v>
      </c>
      <c r="AG119" s="5">
        <v>220</v>
      </c>
      <c r="AH119" s="5" t="s">
        <v>53</v>
      </c>
    </row>
    <row r="120" spans="2:34" ht="12.75">
      <c r="B120" s="1" t="s">
        <v>528</v>
      </c>
      <c r="C120" s="1" t="s">
        <v>44</v>
      </c>
      <c r="D120" s="27" t="s">
        <v>606</v>
      </c>
      <c r="E120" s="38" t="s">
        <v>608</v>
      </c>
      <c r="F120" s="30">
        <v>48</v>
      </c>
      <c r="G120" s="4">
        <v>124</v>
      </c>
      <c r="I120" s="4">
        <v>143</v>
      </c>
      <c r="J120" s="22">
        <f>MAX(G120:I120)</f>
        <v>143</v>
      </c>
      <c r="K120" s="4">
        <v>30</v>
      </c>
      <c r="M120" s="5">
        <v>580</v>
      </c>
      <c r="N120" s="4">
        <f>F120/M120</f>
        <v>0.08275862068965517</v>
      </c>
      <c r="O120" s="5">
        <v>577</v>
      </c>
      <c r="P120" s="4">
        <f>J120/O120</f>
        <v>0.24783362218370883</v>
      </c>
      <c r="R120" s="23"/>
      <c r="U120" s="5">
        <v>58</v>
      </c>
      <c r="V120" s="4">
        <f>+F120/U120</f>
        <v>0.8275862068965517</v>
      </c>
      <c r="W120" s="5">
        <v>9</v>
      </c>
      <c r="X120" s="4">
        <f>+F120/W120</f>
        <v>5.333333333333333</v>
      </c>
      <c r="Y120" s="5">
        <v>187</v>
      </c>
      <c r="Z120" s="4">
        <f>+J120/Y120</f>
        <v>0.7647058823529411</v>
      </c>
      <c r="AB120" s="5">
        <v>1991</v>
      </c>
      <c r="AD120" s="5">
        <v>47</v>
      </c>
      <c r="AE120" s="5">
        <v>30</v>
      </c>
      <c r="AF120" s="5">
        <v>33</v>
      </c>
      <c r="AG120" s="5">
        <v>23</v>
      </c>
      <c r="AH120" s="5" t="s">
        <v>53</v>
      </c>
    </row>
    <row r="121" spans="2:35" ht="12.75">
      <c r="B121" s="1" t="s">
        <v>517</v>
      </c>
      <c r="C121" s="29"/>
      <c r="L121" s="4">
        <v>150</v>
      </c>
      <c r="P121" s="4"/>
      <c r="T121" s="35"/>
      <c r="Y121" s="31"/>
      <c r="AA121" s="35"/>
      <c r="AD121" s="5">
        <f>SUM(AD118:AD120)</f>
        <v>672</v>
      </c>
      <c r="AE121" s="5">
        <f>SUM(AE118:AE120)</f>
        <v>297</v>
      </c>
      <c r="AF121" s="5">
        <f>SUM(AF118:AF120)</f>
        <v>434</v>
      </c>
      <c r="AG121" s="5">
        <f>SUM(AG118:AG120)</f>
        <v>243</v>
      </c>
      <c r="AI121" s="1" t="s">
        <v>529</v>
      </c>
    </row>
    <row r="122" spans="1:27" ht="12.75">
      <c r="A122" s="1" t="s">
        <v>530</v>
      </c>
      <c r="B122" s="1" t="s">
        <v>512</v>
      </c>
      <c r="C122" s="29"/>
      <c r="P122" s="4"/>
      <c r="T122" s="35"/>
      <c r="Y122" s="31"/>
      <c r="AA122" s="35"/>
    </row>
    <row r="123" spans="2:34" ht="12.75">
      <c r="B123" s="1" t="s">
        <v>531</v>
      </c>
      <c r="C123" s="1" t="s">
        <v>99</v>
      </c>
      <c r="E123" s="38" t="s">
        <v>608</v>
      </c>
      <c r="F123" s="30">
        <v>206</v>
      </c>
      <c r="G123" s="4">
        <v>254</v>
      </c>
      <c r="H123" s="4">
        <v>258</v>
      </c>
      <c r="I123" s="4">
        <v>272</v>
      </c>
      <c r="J123" s="22">
        <f>MAX(G123:I123)</f>
        <v>272</v>
      </c>
      <c r="M123" s="5">
        <v>684</v>
      </c>
      <c r="N123" s="4">
        <v>0.30116959064327486</v>
      </c>
      <c r="O123" s="5">
        <v>712</v>
      </c>
      <c r="P123" s="4">
        <f>+J123/O123</f>
        <v>0.38202247191011235</v>
      </c>
      <c r="Q123" s="5">
        <v>4134</v>
      </c>
      <c r="R123" s="23">
        <f>(F123/M123)/(Q123/10000)</f>
        <v>0.7285186033944724</v>
      </c>
      <c r="S123" s="5">
        <v>0.554</v>
      </c>
      <c r="T123" s="27">
        <v>1.3</v>
      </c>
      <c r="U123" s="5">
        <v>684</v>
      </c>
      <c r="V123" s="4">
        <f>+F123/U123</f>
        <v>0.30116959064327486</v>
      </c>
      <c r="W123" s="5">
        <v>62</v>
      </c>
      <c r="X123" s="4">
        <f>+F123/W123</f>
        <v>3.3225806451612905</v>
      </c>
      <c r="Y123" s="27">
        <v>320</v>
      </c>
      <c r="Z123" s="4">
        <f>+J123/Y123</f>
        <v>0.85</v>
      </c>
      <c r="AA123" s="27">
        <v>247</v>
      </c>
      <c r="AB123" s="5">
        <v>1962</v>
      </c>
      <c r="AC123" s="5">
        <v>2000</v>
      </c>
      <c r="AD123" s="5">
        <v>765</v>
      </c>
      <c r="AE123" s="5">
        <v>366</v>
      </c>
      <c r="AF123" s="5">
        <v>496</v>
      </c>
      <c r="AG123" s="5">
        <v>290</v>
      </c>
      <c r="AH123" s="5" t="s">
        <v>75</v>
      </c>
    </row>
    <row r="124" spans="2:34" ht="12.75">
      <c r="B124" s="1" t="s">
        <v>532</v>
      </c>
      <c r="C124" s="1" t="s">
        <v>99</v>
      </c>
      <c r="E124" s="38" t="s">
        <v>608</v>
      </c>
      <c r="F124" s="30">
        <v>168</v>
      </c>
      <c r="G124" s="4">
        <v>195</v>
      </c>
      <c r="H124" s="4">
        <v>206</v>
      </c>
      <c r="I124" s="4">
        <v>217</v>
      </c>
      <c r="J124" s="22">
        <f>MAX(G124:I124)</f>
        <v>217</v>
      </c>
      <c r="M124" s="5">
        <v>566</v>
      </c>
      <c r="N124" s="4">
        <v>0.2968197879858657</v>
      </c>
      <c r="O124" s="5">
        <v>538</v>
      </c>
      <c r="P124" s="4">
        <f>+J124/O124</f>
        <v>0.4033457249070632</v>
      </c>
      <c r="Q124" s="5">
        <v>4104</v>
      </c>
      <c r="R124" s="23">
        <f>(F124/M124)/(Q124/10000)</f>
        <v>0.7232450974314467</v>
      </c>
      <c r="S124" s="5">
        <v>0.707</v>
      </c>
      <c r="T124" s="27">
        <v>0.77</v>
      </c>
      <c r="U124" s="5">
        <v>109</v>
      </c>
      <c r="V124" s="4">
        <f>+F124/U124</f>
        <v>1.5412844036697249</v>
      </c>
      <c r="W124" s="5">
        <v>58</v>
      </c>
      <c r="X124" s="4">
        <f>+F124/W124</f>
        <v>2.896551724137931</v>
      </c>
      <c r="Y124" s="27">
        <v>161</v>
      </c>
      <c r="Z124" s="4">
        <f>+J124/Y124</f>
        <v>1.3478260869565217</v>
      </c>
      <c r="AA124" s="27">
        <v>209</v>
      </c>
      <c r="AB124" s="5">
        <v>1982</v>
      </c>
      <c r="AD124" s="5">
        <v>593</v>
      </c>
      <c r="AE124" s="5">
        <v>290</v>
      </c>
      <c r="AF124" s="5">
        <v>630</v>
      </c>
      <c r="AG124" s="5">
        <v>239</v>
      </c>
      <c r="AH124" s="5" t="s">
        <v>94</v>
      </c>
    </row>
    <row r="125" spans="2:35" ht="12.75">
      <c r="B125" s="1" t="s">
        <v>517</v>
      </c>
      <c r="C125" s="29"/>
      <c r="K125" s="4">
        <v>30</v>
      </c>
      <c r="L125" s="4">
        <v>60</v>
      </c>
      <c r="P125" s="4"/>
      <c r="T125" s="35"/>
      <c r="Y125" s="31"/>
      <c r="AA125" s="35"/>
      <c r="AD125" s="5">
        <f>SUM(AD122:AD124)</f>
        <v>1358</v>
      </c>
      <c r="AE125" s="5">
        <f>SUM(AE122:AE124)</f>
        <v>656</v>
      </c>
      <c r="AF125" s="5">
        <f>SUM(AF122:AF124)</f>
        <v>1126</v>
      </c>
      <c r="AG125" s="5">
        <f>SUM(AG122:AG124)</f>
        <v>529</v>
      </c>
      <c r="AI125" s="1" t="s">
        <v>533</v>
      </c>
    </row>
    <row r="126" spans="1:27" ht="12.75">
      <c r="A126" s="1" t="s">
        <v>534</v>
      </c>
      <c r="B126" s="1" t="s">
        <v>512</v>
      </c>
      <c r="C126" s="29"/>
      <c r="P126" s="4"/>
      <c r="T126" s="35"/>
      <c r="Y126" s="31"/>
      <c r="AA126" s="35"/>
    </row>
    <row r="127" spans="2:35" ht="12.75">
      <c r="B127" s="1" t="s">
        <v>535</v>
      </c>
      <c r="C127" s="1" t="s">
        <v>44</v>
      </c>
      <c r="D127" s="27" t="s">
        <v>588</v>
      </c>
      <c r="E127" s="38" t="s">
        <v>608</v>
      </c>
      <c r="F127" s="30">
        <v>301</v>
      </c>
      <c r="G127" s="4">
        <v>419</v>
      </c>
      <c r="I127" s="4">
        <v>486</v>
      </c>
      <c r="J127" s="22">
        <f>MAX(G127:I127)</f>
        <v>486</v>
      </c>
      <c r="M127" s="5">
        <v>1983</v>
      </c>
      <c r="N127" s="4">
        <v>0.15179021684316693</v>
      </c>
      <c r="O127" s="5">
        <v>1856</v>
      </c>
      <c r="P127" s="4">
        <f>+J127/O127</f>
        <v>0.26185344827586204</v>
      </c>
      <c r="Q127" s="5">
        <v>3036</v>
      </c>
      <c r="R127" s="23">
        <f>(F127/M127)/(Q127/10000)</f>
        <v>0.499967776163264</v>
      </c>
      <c r="S127" s="5">
        <v>1.312</v>
      </c>
      <c r="T127" s="27">
        <v>3.27</v>
      </c>
      <c r="U127" s="5">
        <v>2540</v>
      </c>
      <c r="V127" s="4">
        <f>+F127/U127</f>
        <v>0.11850393700787401</v>
      </c>
      <c r="W127" s="5">
        <v>248</v>
      </c>
      <c r="X127" s="4">
        <f>+F127/W127</f>
        <v>1.2137096774193548</v>
      </c>
      <c r="Y127" s="36">
        <v>1212</v>
      </c>
      <c r="Z127" s="4">
        <f>+J127/Y127</f>
        <v>0.400990099009901</v>
      </c>
      <c r="AA127" s="27">
        <v>371</v>
      </c>
      <c r="AB127" s="5">
        <v>1890</v>
      </c>
      <c r="AC127" s="5">
        <v>6000</v>
      </c>
      <c r="AD127" s="5">
        <v>779</v>
      </c>
      <c r="AE127" s="5">
        <v>531</v>
      </c>
      <c r="AF127" s="5">
        <v>670</v>
      </c>
      <c r="AG127" s="5">
        <v>429</v>
      </c>
      <c r="AH127" s="5" t="s">
        <v>75</v>
      </c>
      <c r="AI127" s="1" t="s">
        <v>594</v>
      </c>
    </row>
    <row r="128" spans="2:35" ht="12.75">
      <c r="B128" s="1" t="s">
        <v>536</v>
      </c>
      <c r="C128" s="1" t="s">
        <v>44</v>
      </c>
      <c r="D128" s="27" t="s">
        <v>588</v>
      </c>
      <c r="E128" s="38" t="s">
        <v>608</v>
      </c>
      <c r="F128" s="30">
        <v>134</v>
      </c>
      <c r="H128" s="4">
        <v>150</v>
      </c>
      <c r="J128" s="22">
        <f>MAX(G128:I128)</f>
        <v>150</v>
      </c>
      <c r="M128" s="5">
        <v>333</v>
      </c>
      <c r="N128" s="4">
        <v>0.4024024024024024</v>
      </c>
      <c r="O128" s="5">
        <v>461</v>
      </c>
      <c r="P128" s="4">
        <f>+J128/O128</f>
        <v>0.32537960954446854</v>
      </c>
      <c r="Q128" s="5">
        <v>2760</v>
      </c>
      <c r="R128" s="23">
        <f>(F128/M128)/(Q128/10000)</f>
        <v>1.4579797188492838</v>
      </c>
      <c r="U128" s="5">
        <v>2</v>
      </c>
      <c r="V128" s="4">
        <f>+F128/U128</f>
        <v>67</v>
      </c>
      <c r="W128" s="5">
        <v>2</v>
      </c>
      <c r="X128" s="4">
        <f>+F128/W128</f>
        <v>67</v>
      </c>
      <c r="Y128" s="5">
        <v>274</v>
      </c>
      <c r="Z128" s="4">
        <f>+J128/Y128</f>
        <v>0.5474452554744526</v>
      </c>
      <c r="AB128" s="5">
        <v>1998</v>
      </c>
      <c r="AD128" s="5">
        <v>49</v>
      </c>
      <c r="AE128" s="5">
        <v>44</v>
      </c>
      <c r="AF128" s="5">
        <v>230</v>
      </c>
      <c r="AG128" s="5">
        <v>198</v>
      </c>
      <c r="AH128" s="5" t="s">
        <v>140</v>
      </c>
      <c r="AI128" s="1" t="s">
        <v>594</v>
      </c>
    </row>
    <row r="129" spans="2:35" ht="12.75">
      <c r="B129" s="1" t="s">
        <v>517</v>
      </c>
      <c r="C129" s="29"/>
      <c r="K129" s="4">
        <v>72</v>
      </c>
      <c r="L129" s="4">
        <v>77</v>
      </c>
      <c r="P129" s="4"/>
      <c r="T129" s="35"/>
      <c r="Y129" s="31"/>
      <c r="AA129" s="35"/>
      <c r="AD129" s="5">
        <f>SUM(AD126:AD128)</f>
        <v>828</v>
      </c>
      <c r="AE129" s="5">
        <f>SUM(AE126:AE128)</f>
        <v>575</v>
      </c>
      <c r="AF129" s="5">
        <f>SUM(AF126:AF128)</f>
        <v>900</v>
      </c>
      <c r="AG129" s="5">
        <f>SUM(AG126:AG128)</f>
        <v>627</v>
      </c>
      <c r="AI129" s="1" t="s">
        <v>537</v>
      </c>
    </row>
    <row r="130" spans="3:27" ht="12.75">
      <c r="C130" s="29"/>
      <c r="P130" s="4"/>
      <c r="T130" s="35"/>
      <c r="Y130" s="31"/>
      <c r="AA130" s="35"/>
    </row>
    <row r="131" spans="1:35" ht="12.75">
      <c r="A131" s="7"/>
      <c r="B131" s="41"/>
      <c r="C131" s="7"/>
      <c r="F131" s="7"/>
      <c r="G131" s="7"/>
      <c r="H131" s="7"/>
      <c r="I131" s="7"/>
      <c r="J131" s="7"/>
      <c r="K131" s="43"/>
      <c r="L131" s="7"/>
      <c r="M131" s="7"/>
      <c r="N131" s="43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</row>
    <row r="132" spans="1:35" ht="12.75">
      <c r="A132" s="29" t="s">
        <v>542</v>
      </c>
      <c r="B132" s="28"/>
      <c r="C132" s="7"/>
      <c r="E132" s="53"/>
      <c r="F132" s="7"/>
      <c r="G132" s="7"/>
      <c r="H132" s="7"/>
      <c r="I132" s="7"/>
      <c r="J132" s="7"/>
      <c r="K132" s="43"/>
      <c r="L132" s="7"/>
      <c r="M132" s="7"/>
      <c r="N132" s="43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</row>
    <row r="133" spans="1:27" ht="12.75">
      <c r="A133" s="24" t="s">
        <v>543</v>
      </c>
      <c r="C133" s="29"/>
      <c r="P133" s="4"/>
      <c r="T133" s="35"/>
      <c r="Y133" s="31"/>
      <c r="AA133" s="35"/>
    </row>
    <row r="134" spans="3:27" ht="12.75">
      <c r="C134" s="29"/>
      <c r="P134" s="4"/>
      <c r="T134" s="35"/>
      <c r="Y134" s="31"/>
      <c r="AA134" s="35"/>
    </row>
    <row r="135" spans="3:27" ht="12.75">
      <c r="C135" s="29"/>
      <c r="P135" s="4"/>
      <c r="T135" s="35"/>
      <c r="Y135" s="31"/>
      <c r="AA135" s="35"/>
    </row>
    <row r="136" spans="3:27" ht="12.75">
      <c r="C136" s="29"/>
      <c r="P136" s="4"/>
      <c r="T136" s="35"/>
      <c r="Y136" s="31"/>
      <c r="AA136" s="35"/>
    </row>
    <row r="137" spans="3:27" ht="12.75">
      <c r="C137" s="29"/>
      <c r="P137" s="4"/>
      <c r="T137" s="35"/>
      <c r="Y137" s="31"/>
      <c r="AA137" s="35"/>
    </row>
    <row r="138" spans="3:27" ht="12.75">
      <c r="C138" s="29"/>
      <c r="P138" s="4"/>
      <c r="T138" s="35"/>
      <c r="Y138" s="31"/>
      <c r="AA138" s="35"/>
    </row>
    <row r="139" spans="3:27" ht="12.75">
      <c r="C139" s="29"/>
      <c r="T139" s="35"/>
      <c r="Y139" s="35"/>
      <c r="AA139" s="35"/>
    </row>
    <row r="140" spans="1:35" ht="12.75">
      <c r="A140" s="7"/>
      <c r="C140" s="7"/>
      <c r="F140" s="7"/>
      <c r="G140" s="7"/>
      <c r="H140" s="7"/>
      <c r="I140" s="7"/>
      <c r="J140" s="7"/>
      <c r="K140" s="43"/>
      <c r="L140" s="7"/>
      <c r="M140" s="7"/>
      <c r="N140" s="43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</row>
    <row r="141" spans="1:35" ht="12.75">
      <c r="A141" s="7"/>
      <c r="C141" s="7"/>
      <c r="F141" s="7"/>
      <c r="G141" s="7"/>
      <c r="H141" s="7"/>
      <c r="I141" s="7"/>
      <c r="J141" s="7"/>
      <c r="K141" s="43"/>
      <c r="L141" s="7"/>
      <c r="M141" s="7"/>
      <c r="N141" s="43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</row>
    <row r="142" spans="1:27" ht="12.75">
      <c r="A142" s="29"/>
      <c r="B142" s="29"/>
      <c r="C142" s="29"/>
      <c r="T142" s="35"/>
      <c r="Y142" s="35"/>
      <c r="AA142" s="35"/>
    </row>
    <row r="143" spans="2:27" ht="12.75">
      <c r="B143" s="29"/>
      <c r="C143" s="29"/>
      <c r="T143" s="35"/>
      <c r="Y143" s="35"/>
      <c r="AA143" s="35"/>
    </row>
    <row r="144" spans="2:27" ht="12.75">
      <c r="B144" s="29"/>
      <c r="C144" s="29"/>
      <c r="T144" s="35"/>
      <c r="Y144" s="35"/>
      <c r="AA144" s="35"/>
    </row>
    <row r="145" spans="1:27" ht="12.75">
      <c r="A145" s="29"/>
      <c r="B145" s="29"/>
      <c r="C145" s="29"/>
      <c r="T145" s="35"/>
      <c r="Y145" s="35"/>
      <c r="AA145" s="35"/>
    </row>
    <row r="146" spans="1:27" ht="12.75">
      <c r="A146" s="29"/>
      <c r="B146" s="29"/>
      <c r="C146" s="29"/>
      <c r="T146" s="35"/>
      <c r="Y146" s="35"/>
      <c r="AA146" s="35"/>
    </row>
    <row r="147" spans="1:3" ht="12.75">
      <c r="A147" s="29"/>
      <c r="B147" s="29"/>
      <c r="C147" s="29"/>
    </row>
    <row r="148" spans="1:3" ht="12.75">
      <c r="A148" s="29"/>
      <c r="B148" s="29"/>
      <c r="C148" s="29"/>
    </row>
    <row r="149" spans="1:3" ht="12.75">
      <c r="A149" s="29"/>
      <c r="B149" s="29"/>
      <c r="C149" s="29"/>
    </row>
    <row r="150" spans="1:3" ht="12.75">
      <c r="A150" s="29"/>
      <c r="B150" s="29"/>
      <c r="C150" s="29"/>
    </row>
    <row r="151" spans="1:2" ht="12.75">
      <c r="A151" s="29"/>
      <c r="B151" s="29"/>
    </row>
    <row r="152" spans="1:2" ht="12.75">
      <c r="A152" s="29"/>
      <c r="B152" s="29"/>
    </row>
    <row r="153" spans="1:2" ht="12.75">
      <c r="A153" s="29"/>
      <c r="B153" s="29"/>
    </row>
    <row r="154" spans="1:26" ht="12.75">
      <c r="A154" s="29"/>
      <c r="B154" s="29"/>
      <c r="F154" s="30"/>
      <c r="J154" s="30"/>
      <c r="R154" s="23"/>
      <c r="V154" s="4"/>
      <c r="X154" s="4"/>
      <c r="Z154" s="4"/>
    </row>
    <row r="155" spans="1:2" ht="12.75">
      <c r="A155" s="29"/>
      <c r="B155" s="29"/>
    </row>
    <row r="156" ht="12.75">
      <c r="B156" s="29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86"/>
  <sheetViews>
    <sheetView workbookViewId="0" topLeftCell="A139">
      <selection activeCell="B35" sqref="B35"/>
    </sheetView>
  </sheetViews>
  <sheetFormatPr defaultColWidth="9.140625" defaultRowHeight="12.75"/>
  <cols>
    <col min="1" max="1" width="41.00390625" style="1" customWidth="1"/>
    <col min="2" max="3" width="25.7109375" style="1" customWidth="1"/>
    <col min="4" max="4" width="8.28125" style="5" bestFit="1" customWidth="1"/>
    <col min="5" max="5" width="8.421875" style="4" bestFit="1" customWidth="1"/>
    <col min="6" max="6" width="7.7109375" style="5" bestFit="1" customWidth="1"/>
    <col min="7" max="7" width="5.8515625" style="4" customWidth="1"/>
    <col min="8" max="8" width="5.8515625" style="5" bestFit="1" customWidth="1"/>
    <col min="9" max="9" width="15.00390625" style="4" bestFit="1" customWidth="1"/>
    <col min="10" max="10" width="6.28125" style="5" customWidth="1"/>
    <col min="11" max="11" width="5.28125" style="5" bestFit="1" customWidth="1"/>
    <col min="12" max="12" width="6.57421875" style="5" bestFit="1" customWidth="1"/>
    <col min="13" max="13" width="6.00390625" style="5" customWidth="1"/>
    <col min="14" max="14" width="9.7109375" style="5" customWidth="1"/>
    <col min="15" max="15" width="8.8515625" style="5" bestFit="1" customWidth="1"/>
    <col min="16" max="16" width="9.421875" style="5" bestFit="1" customWidth="1"/>
    <col min="17" max="17" width="7.57421875" style="5" bestFit="1" customWidth="1"/>
    <col min="18" max="18" width="6.7109375" style="5" customWidth="1"/>
    <col min="19" max="19" width="15.8515625" style="5" bestFit="1" customWidth="1"/>
    <col min="20" max="16384" width="9.140625" style="7" customWidth="1"/>
  </cols>
  <sheetData>
    <row r="1" spans="4:18" ht="11.25">
      <c r="D1" s="2"/>
      <c r="E1" s="3"/>
      <c r="F1" s="2"/>
      <c r="G1" s="3"/>
      <c r="H1" s="2"/>
      <c r="I1" s="6"/>
      <c r="J1" s="2"/>
      <c r="K1" s="2"/>
      <c r="L1" s="2"/>
      <c r="M1" s="2"/>
      <c r="N1" s="2"/>
      <c r="O1" s="2"/>
      <c r="P1" s="2"/>
      <c r="Q1" s="2"/>
      <c r="R1" s="2"/>
    </row>
    <row r="2" spans="4:18" ht="11.25">
      <c r="D2" s="2" t="s">
        <v>4</v>
      </c>
      <c r="E2" s="3" t="s">
        <v>4</v>
      </c>
      <c r="F2" s="2">
        <v>1999</v>
      </c>
      <c r="G2" s="6">
        <v>1999</v>
      </c>
      <c r="H2" s="2">
        <v>1999</v>
      </c>
      <c r="I2" s="6">
        <v>1999</v>
      </c>
      <c r="J2" s="2">
        <v>1999</v>
      </c>
      <c r="K2" s="2">
        <v>1999</v>
      </c>
      <c r="L2" s="2">
        <v>1999</v>
      </c>
      <c r="M2" s="2">
        <v>1999</v>
      </c>
      <c r="N2" s="2">
        <v>1999</v>
      </c>
      <c r="O2" s="2" t="s">
        <v>5</v>
      </c>
      <c r="P2" s="2">
        <v>1986</v>
      </c>
      <c r="Q2" s="2">
        <v>1999</v>
      </c>
      <c r="R2" s="2">
        <v>1999</v>
      </c>
    </row>
    <row r="3" spans="1:18" ht="11.25">
      <c r="A3" s="11" t="s">
        <v>6</v>
      </c>
      <c r="B3" s="11"/>
      <c r="D3" s="2" t="s">
        <v>7</v>
      </c>
      <c r="E3" s="3" t="s">
        <v>9</v>
      </c>
      <c r="F3" s="2" t="s">
        <v>10</v>
      </c>
      <c r="G3" s="3" t="s">
        <v>11</v>
      </c>
      <c r="H3" s="2" t="s">
        <v>12</v>
      </c>
      <c r="I3" s="6" t="s">
        <v>11</v>
      </c>
      <c r="J3" s="2" t="s">
        <v>13</v>
      </c>
      <c r="K3" s="2" t="s">
        <v>14</v>
      </c>
      <c r="L3" s="2" t="s">
        <v>15</v>
      </c>
      <c r="M3" s="2" t="s">
        <v>16</v>
      </c>
      <c r="N3" s="2" t="s">
        <v>15</v>
      </c>
      <c r="O3" s="2" t="s">
        <v>18</v>
      </c>
      <c r="P3" s="2" t="s">
        <v>14</v>
      </c>
      <c r="Q3" s="2" t="s">
        <v>19</v>
      </c>
      <c r="R3" s="14" t="s">
        <v>19</v>
      </c>
    </row>
    <row r="4" spans="1:19" ht="11.25">
      <c r="A4" s="15" t="s">
        <v>20</v>
      </c>
      <c r="B4" s="15"/>
      <c r="C4" s="15" t="s">
        <v>21</v>
      </c>
      <c r="D4" s="16" t="s">
        <v>22</v>
      </c>
      <c r="E4" s="19" t="s">
        <v>26</v>
      </c>
      <c r="F4" s="16" t="s">
        <v>27</v>
      </c>
      <c r="G4" s="19" t="s">
        <v>28</v>
      </c>
      <c r="H4" s="16" t="s">
        <v>28</v>
      </c>
      <c r="I4" s="20" t="s">
        <v>30</v>
      </c>
      <c r="J4" s="16" t="s">
        <v>31</v>
      </c>
      <c r="K4" s="16" t="s">
        <v>32</v>
      </c>
      <c r="L4" s="16" t="s">
        <v>585</v>
      </c>
      <c r="M4" s="16" t="s">
        <v>35</v>
      </c>
      <c r="N4" s="16" t="s">
        <v>587</v>
      </c>
      <c r="O4" s="16" t="s">
        <v>37</v>
      </c>
      <c r="P4" s="16" t="s">
        <v>38</v>
      </c>
      <c r="Q4" s="16" t="s">
        <v>39</v>
      </c>
      <c r="R4" s="16" t="s">
        <v>40</v>
      </c>
      <c r="S4" s="16" t="s">
        <v>41</v>
      </c>
    </row>
    <row r="5" spans="1:19" ht="11.25">
      <c r="A5" s="1" t="s">
        <v>43</v>
      </c>
      <c r="C5" s="1" t="s">
        <v>44</v>
      </c>
      <c r="D5" s="21">
        <v>83</v>
      </c>
      <c r="E5" s="4">
        <v>35</v>
      </c>
      <c r="F5" s="5">
        <v>306</v>
      </c>
      <c r="G5" s="4">
        <v>0.27124183006535946</v>
      </c>
      <c r="I5" s="23"/>
      <c r="K5" s="5">
        <v>2</v>
      </c>
      <c r="L5" s="4">
        <v>41.5</v>
      </c>
      <c r="M5" s="5">
        <v>0</v>
      </c>
      <c r="N5" s="4"/>
      <c r="O5" s="5">
        <v>1989</v>
      </c>
      <c r="Q5" s="5">
        <v>5</v>
      </c>
      <c r="R5" s="5">
        <v>5</v>
      </c>
      <c r="S5" s="5" t="s">
        <v>45</v>
      </c>
    </row>
    <row r="6" spans="1:19" ht="11.25">
      <c r="A6" s="1" t="s">
        <v>47</v>
      </c>
      <c r="C6" s="1" t="s">
        <v>48</v>
      </c>
      <c r="G6" s="4">
        <v>0</v>
      </c>
      <c r="O6" s="5">
        <v>1994</v>
      </c>
      <c r="S6" s="5" t="s">
        <v>45</v>
      </c>
    </row>
    <row r="7" spans="1:19" ht="11.25">
      <c r="A7" s="1" t="s">
        <v>51</v>
      </c>
      <c r="C7" s="1" t="s">
        <v>52</v>
      </c>
      <c r="D7" s="21">
        <v>15</v>
      </c>
      <c r="E7" s="4">
        <v>15</v>
      </c>
      <c r="F7" s="5">
        <v>248</v>
      </c>
      <c r="G7" s="4">
        <v>0.06048387096774194</v>
      </c>
      <c r="I7" s="23"/>
      <c r="K7" s="5">
        <v>2</v>
      </c>
      <c r="L7" s="4">
        <v>7.5</v>
      </c>
      <c r="M7" s="5">
        <v>2</v>
      </c>
      <c r="N7" s="4">
        <v>7.5</v>
      </c>
      <c r="O7" s="5">
        <v>1972</v>
      </c>
      <c r="Q7" s="5">
        <v>24</v>
      </c>
      <c r="R7" s="5">
        <v>17</v>
      </c>
      <c r="S7" s="5" t="s">
        <v>53</v>
      </c>
    </row>
    <row r="8" spans="1:19" ht="11.25">
      <c r="A8" s="1" t="s">
        <v>55</v>
      </c>
      <c r="C8" s="1" t="s">
        <v>56</v>
      </c>
      <c r="D8" s="21">
        <v>558</v>
      </c>
      <c r="E8" s="4">
        <v>588</v>
      </c>
      <c r="F8" s="5">
        <v>610</v>
      </c>
      <c r="G8" s="4">
        <v>0.9147540983606557</v>
      </c>
      <c r="H8" s="5">
        <v>4032</v>
      </c>
      <c r="I8" s="23">
        <v>2.268735362997658</v>
      </c>
      <c r="K8" s="5">
        <v>87</v>
      </c>
      <c r="L8" s="4">
        <v>6.413793103448276</v>
      </c>
      <c r="M8" s="5">
        <v>39</v>
      </c>
      <c r="N8" s="4">
        <v>14.307692307692308</v>
      </c>
      <c r="O8" s="5">
        <v>1986</v>
      </c>
      <c r="Q8" s="5">
        <v>46</v>
      </c>
      <c r="R8" s="5">
        <v>24</v>
      </c>
      <c r="S8" s="5" t="s">
        <v>53</v>
      </c>
    </row>
    <row r="9" spans="1:19" ht="11.25">
      <c r="A9" s="1" t="s">
        <v>57</v>
      </c>
      <c r="C9" s="1" t="s">
        <v>44</v>
      </c>
      <c r="D9" s="21">
        <v>108</v>
      </c>
      <c r="E9" s="4">
        <v>45</v>
      </c>
      <c r="F9" s="5">
        <v>578</v>
      </c>
      <c r="G9" s="4">
        <v>0.18685121107266436</v>
      </c>
      <c r="H9" s="5">
        <v>2331</v>
      </c>
      <c r="I9" s="23">
        <v>0.8015924970942272</v>
      </c>
      <c r="J9" s="5">
        <v>0.205</v>
      </c>
      <c r="K9" s="5">
        <v>138</v>
      </c>
      <c r="L9" s="4">
        <v>0.782608695652174</v>
      </c>
      <c r="M9" s="5">
        <v>18</v>
      </c>
      <c r="N9" s="4">
        <v>6</v>
      </c>
      <c r="O9" s="5">
        <v>1941</v>
      </c>
      <c r="P9" s="5">
        <v>2142</v>
      </c>
      <c r="Q9" s="5">
        <v>888</v>
      </c>
      <c r="R9" s="5">
        <v>573</v>
      </c>
      <c r="S9" s="5" t="s">
        <v>58</v>
      </c>
    </row>
    <row r="10" spans="1:19" ht="11.25">
      <c r="A10" s="1" t="s">
        <v>59</v>
      </c>
      <c r="C10" s="1" t="s">
        <v>44</v>
      </c>
      <c r="D10" s="21">
        <v>190</v>
      </c>
      <c r="E10" s="4">
        <v>82</v>
      </c>
      <c r="F10" s="5">
        <v>686</v>
      </c>
      <c r="G10" s="4">
        <v>0.27696793002915454</v>
      </c>
      <c r="I10" s="23"/>
      <c r="K10" s="5">
        <v>3</v>
      </c>
      <c r="L10" s="4">
        <v>63.333333333333336</v>
      </c>
      <c r="M10" s="5">
        <v>0</v>
      </c>
      <c r="N10" s="4"/>
      <c r="O10" s="5">
        <v>1908</v>
      </c>
      <c r="Q10" s="5">
        <v>93</v>
      </c>
      <c r="R10" s="5">
        <v>40</v>
      </c>
      <c r="S10" s="5" t="s">
        <v>60</v>
      </c>
    </row>
    <row r="11" spans="1:19" ht="11.25">
      <c r="A11" s="1" t="s">
        <v>61</v>
      </c>
      <c r="C11" s="1" t="s">
        <v>62</v>
      </c>
      <c r="D11" s="21">
        <v>379</v>
      </c>
      <c r="F11" s="5">
        <v>580</v>
      </c>
      <c r="G11" s="4">
        <v>0.653448275862069</v>
      </c>
      <c r="H11" s="5">
        <v>2914</v>
      </c>
      <c r="I11" s="23">
        <v>2.24244432347999</v>
      </c>
      <c r="K11" s="5">
        <v>100</v>
      </c>
      <c r="L11" s="4">
        <v>3.79</v>
      </c>
      <c r="M11" s="5">
        <v>18</v>
      </c>
      <c r="N11" s="22">
        <v>21.055555555555557</v>
      </c>
      <c r="O11" s="5">
        <v>1967</v>
      </c>
      <c r="Q11" s="5">
        <v>135</v>
      </c>
      <c r="R11" s="5">
        <v>77</v>
      </c>
      <c r="S11" s="5" t="s">
        <v>63</v>
      </c>
    </row>
    <row r="12" spans="1:19" ht="11.25">
      <c r="A12" s="1" t="s">
        <v>64</v>
      </c>
      <c r="C12" s="1" t="s">
        <v>65</v>
      </c>
      <c r="D12" s="30"/>
      <c r="F12" s="31"/>
      <c r="H12" s="31"/>
      <c r="I12" s="23"/>
      <c r="L12" s="4"/>
      <c r="N12" s="4"/>
      <c r="O12" s="5">
        <v>2005</v>
      </c>
      <c r="S12" s="5" t="s">
        <v>66</v>
      </c>
    </row>
    <row r="13" spans="1:19" ht="11.25">
      <c r="A13" s="1" t="s">
        <v>67</v>
      </c>
      <c r="C13" s="1" t="s">
        <v>65</v>
      </c>
      <c r="D13" s="21">
        <v>515</v>
      </c>
      <c r="E13" s="4">
        <v>68</v>
      </c>
      <c r="F13" s="5">
        <v>236</v>
      </c>
      <c r="G13" s="4">
        <v>2.1822033898305087</v>
      </c>
      <c r="K13" s="5">
        <v>13</v>
      </c>
      <c r="L13" s="4">
        <v>39.61538461538461</v>
      </c>
      <c r="M13" s="5">
        <v>4</v>
      </c>
      <c r="N13" s="22">
        <v>128.75</v>
      </c>
      <c r="O13" s="5">
        <v>1996</v>
      </c>
      <c r="Q13" s="5">
        <v>12</v>
      </c>
      <c r="R13" s="5">
        <v>12</v>
      </c>
      <c r="S13" s="5" t="s">
        <v>66</v>
      </c>
    </row>
    <row r="14" spans="1:19" ht="11.25">
      <c r="A14" s="1" t="s">
        <v>68</v>
      </c>
      <c r="C14" s="1" t="s">
        <v>69</v>
      </c>
      <c r="D14" s="21">
        <v>326</v>
      </c>
      <c r="E14" s="4">
        <v>114</v>
      </c>
      <c r="F14" s="5">
        <v>165</v>
      </c>
      <c r="G14" s="4">
        <v>1.9757575757575758</v>
      </c>
      <c r="H14" s="5">
        <v>4836</v>
      </c>
      <c r="I14" s="23">
        <v>4.085520214552473</v>
      </c>
      <c r="K14" s="5">
        <v>8</v>
      </c>
      <c r="L14" s="4">
        <v>40.75</v>
      </c>
      <c r="M14" s="5">
        <v>8</v>
      </c>
      <c r="N14" s="4">
        <v>40.75</v>
      </c>
      <c r="O14" s="5">
        <v>1997</v>
      </c>
      <c r="Q14" s="5">
        <v>11</v>
      </c>
      <c r="R14" s="5">
        <v>11</v>
      </c>
      <c r="S14" s="5" t="s">
        <v>70</v>
      </c>
    </row>
    <row r="15" spans="1:19" ht="11.25">
      <c r="A15" s="1" t="s">
        <v>72</v>
      </c>
      <c r="C15" s="1" t="s">
        <v>73</v>
      </c>
      <c r="O15" s="5">
        <v>1997</v>
      </c>
      <c r="S15" s="5" t="s">
        <v>45</v>
      </c>
    </row>
    <row r="16" spans="1:19" ht="11.25">
      <c r="A16" s="1" t="s">
        <v>74</v>
      </c>
      <c r="C16" s="1" t="s">
        <v>44</v>
      </c>
      <c r="D16" s="30">
        <v>125</v>
      </c>
      <c r="E16" s="4">
        <v>28</v>
      </c>
      <c r="F16" s="5">
        <v>424</v>
      </c>
      <c r="G16" s="4">
        <v>0.294811320754717</v>
      </c>
      <c r="I16" s="23"/>
      <c r="K16" s="5">
        <v>18</v>
      </c>
      <c r="L16" s="4">
        <v>6.944444444444445</v>
      </c>
      <c r="M16" s="5">
        <v>4</v>
      </c>
      <c r="N16" s="4">
        <v>31.25</v>
      </c>
      <c r="O16" s="5">
        <v>1987</v>
      </c>
      <c r="Q16" s="5">
        <v>1</v>
      </c>
      <c r="R16" s="5">
        <v>1</v>
      </c>
      <c r="S16" s="5" t="s">
        <v>75</v>
      </c>
    </row>
    <row r="17" spans="1:19" ht="11.25">
      <c r="A17" s="1" t="s">
        <v>76</v>
      </c>
      <c r="C17" s="1" t="s">
        <v>77</v>
      </c>
      <c r="D17" s="30"/>
      <c r="I17" s="23"/>
      <c r="L17" s="4"/>
      <c r="N17" s="4"/>
      <c r="O17" s="5">
        <v>2001</v>
      </c>
      <c r="S17" s="5" t="s">
        <v>75</v>
      </c>
    </row>
    <row r="18" spans="1:19" s="33" customFormat="1" ht="11.25">
      <c r="A18" s="1" t="s">
        <v>78</v>
      </c>
      <c r="B18" s="1"/>
      <c r="C18" s="1" t="s">
        <v>44</v>
      </c>
      <c r="D18" s="30">
        <v>123</v>
      </c>
      <c r="E18" s="4">
        <v>45</v>
      </c>
      <c r="F18" s="5">
        <v>440</v>
      </c>
      <c r="G18" s="4">
        <v>0.27954545454545454</v>
      </c>
      <c r="H18" s="5">
        <v>3822</v>
      </c>
      <c r="I18" s="23">
        <v>0.73141144569716</v>
      </c>
      <c r="J18" s="5"/>
      <c r="K18" s="5">
        <v>21</v>
      </c>
      <c r="L18" s="4">
        <v>5.857142857142857</v>
      </c>
      <c r="M18" s="5">
        <v>15</v>
      </c>
      <c r="N18" s="4">
        <v>8.2</v>
      </c>
      <c r="O18" s="5">
        <v>1986</v>
      </c>
      <c r="P18" s="5"/>
      <c r="Q18" s="5">
        <v>14</v>
      </c>
      <c r="R18" s="5">
        <v>14</v>
      </c>
      <c r="S18" s="5" t="s">
        <v>75</v>
      </c>
    </row>
    <row r="19" spans="1:19" ht="11.25">
      <c r="A19" s="1" t="s">
        <v>79</v>
      </c>
      <c r="C19" s="1" t="s">
        <v>80</v>
      </c>
      <c r="D19" s="21">
        <v>281</v>
      </c>
      <c r="E19" s="4">
        <v>75</v>
      </c>
      <c r="F19" s="5">
        <v>398</v>
      </c>
      <c r="G19" s="4">
        <v>0.7060301507537688</v>
      </c>
      <c r="K19" s="5">
        <v>2</v>
      </c>
      <c r="L19" s="4">
        <v>140.5</v>
      </c>
      <c r="M19" s="5">
        <v>2</v>
      </c>
      <c r="N19" s="4">
        <v>140.5</v>
      </c>
      <c r="O19" s="5">
        <v>1994</v>
      </c>
      <c r="Q19" s="5">
        <v>4</v>
      </c>
      <c r="R19" s="5">
        <v>4</v>
      </c>
      <c r="S19" s="5" t="s">
        <v>66</v>
      </c>
    </row>
    <row r="20" spans="1:19" ht="11.25">
      <c r="A20" s="1" t="s">
        <v>82</v>
      </c>
      <c r="C20" s="1" t="s">
        <v>44</v>
      </c>
      <c r="D20" s="30">
        <v>126</v>
      </c>
      <c r="E20" s="4">
        <v>53</v>
      </c>
      <c r="F20" s="5">
        <v>283</v>
      </c>
      <c r="G20" s="4">
        <v>0.4452296819787986</v>
      </c>
      <c r="I20" s="23"/>
      <c r="J20" s="5">
        <v>0.333</v>
      </c>
      <c r="K20" s="5">
        <v>38</v>
      </c>
      <c r="L20" s="4">
        <v>3.3157894736842106</v>
      </c>
      <c r="M20" s="5">
        <v>8</v>
      </c>
      <c r="N20" s="4">
        <v>15.75</v>
      </c>
      <c r="O20" s="5">
        <v>1960</v>
      </c>
      <c r="P20" s="5">
        <v>500</v>
      </c>
      <c r="Q20" s="5">
        <v>62</v>
      </c>
      <c r="R20" s="5">
        <v>17</v>
      </c>
      <c r="S20" s="5" t="s">
        <v>83</v>
      </c>
    </row>
    <row r="21" spans="1:19" ht="11.25">
      <c r="A21" s="1" t="s">
        <v>85</v>
      </c>
      <c r="C21" s="1" t="s">
        <v>44</v>
      </c>
      <c r="D21" s="30">
        <v>115</v>
      </c>
      <c r="E21" s="4">
        <v>43</v>
      </c>
      <c r="F21" s="5">
        <v>495</v>
      </c>
      <c r="G21" s="4">
        <v>0.23232323232323232</v>
      </c>
      <c r="H21" s="5">
        <v>3792</v>
      </c>
      <c r="I21" s="23">
        <v>0.6126667519072583</v>
      </c>
      <c r="K21" s="5">
        <v>51</v>
      </c>
      <c r="L21" s="4">
        <v>2.2549019607843137</v>
      </c>
      <c r="M21" s="5">
        <v>7</v>
      </c>
      <c r="N21" s="4">
        <v>16.428571428571427</v>
      </c>
      <c r="O21" s="5">
        <v>1961</v>
      </c>
      <c r="Q21" s="5">
        <v>99</v>
      </c>
      <c r="R21" s="5">
        <v>61</v>
      </c>
      <c r="S21" s="5" t="s">
        <v>75</v>
      </c>
    </row>
    <row r="22" spans="1:19" ht="12.75">
      <c r="A22" s="1" t="s">
        <v>86</v>
      </c>
      <c r="C22" s="1" t="s">
        <v>44</v>
      </c>
      <c r="D22" s="30">
        <v>237</v>
      </c>
      <c r="E22" s="4">
        <v>66</v>
      </c>
      <c r="F22" s="5">
        <v>422</v>
      </c>
      <c r="G22" s="4">
        <v>0.5616113744075829</v>
      </c>
      <c r="I22" s="23"/>
      <c r="K22" s="34"/>
      <c r="L22" s="34"/>
      <c r="M22" s="5">
        <v>10</v>
      </c>
      <c r="N22" s="4">
        <v>23.7</v>
      </c>
      <c r="O22" s="5">
        <v>1967</v>
      </c>
      <c r="P22" s="5">
        <v>1900</v>
      </c>
      <c r="Q22" s="5">
        <v>36</v>
      </c>
      <c r="R22" s="5">
        <v>25</v>
      </c>
      <c r="S22" s="5" t="s">
        <v>75</v>
      </c>
    </row>
    <row r="23" spans="1:19" ht="11.25">
      <c r="A23" s="1" t="s">
        <v>87</v>
      </c>
      <c r="C23" s="1" t="s">
        <v>44</v>
      </c>
      <c r="D23" s="30">
        <v>198</v>
      </c>
      <c r="E23" s="4">
        <v>64</v>
      </c>
      <c r="F23" s="5">
        <v>458</v>
      </c>
      <c r="G23" s="4">
        <v>0.43231441048034935</v>
      </c>
      <c r="I23" s="23"/>
      <c r="J23" s="5">
        <v>0.63</v>
      </c>
      <c r="K23" s="5">
        <v>19</v>
      </c>
      <c r="L23" s="4">
        <v>10.421052631578947</v>
      </c>
      <c r="M23" s="5">
        <v>17</v>
      </c>
      <c r="N23" s="4">
        <v>11.647058823529411</v>
      </c>
      <c r="O23" s="5">
        <v>1956</v>
      </c>
      <c r="Q23" s="5">
        <v>79</v>
      </c>
      <c r="R23" s="5">
        <v>34</v>
      </c>
      <c r="S23" s="5" t="s">
        <v>53</v>
      </c>
    </row>
    <row r="24" spans="1:19" ht="11.25">
      <c r="A24" s="1" t="s">
        <v>89</v>
      </c>
      <c r="C24" s="1" t="s">
        <v>90</v>
      </c>
      <c r="O24" s="5">
        <v>1997</v>
      </c>
      <c r="S24" s="5" t="s">
        <v>75</v>
      </c>
    </row>
    <row r="25" spans="1:19" ht="11.25">
      <c r="A25" s="1" t="s">
        <v>91</v>
      </c>
      <c r="C25" s="1" t="s">
        <v>44</v>
      </c>
      <c r="D25" s="30">
        <v>262</v>
      </c>
      <c r="E25" s="4">
        <v>107</v>
      </c>
      <c r="F25" s="5">
        <v>663</v>
      </c>
      <c r="G25" s="4">
        <v>0.3951734539969834</v>
      </c>
      <c r="H25" s="5">
        <v>3450</v>
      </c>
      <c r="I25" s="23">
        <v>1.1454303014405316</v>
      </c>
      <c r="J25" s="5">
        <v>0.731</v>
      </c>
      <c r="K25" s="5">
        <v>294</v>
      </c>
      <c r="L25" s="4">
        <v>0.891156462585034</v>
      </c>
      <c r="M25" s="5">
        <v>38</v>
      </c>
      <c r="N25" s="4">
        <v>6.894736842105263</v>
      </c>
      <c r="O25" s="5">
        <v>1963</v>
      </c>
      <c r="P25" s="5">
        <v>2000</v>
      </c>
      <c r="Q25" s="5">
        <v>147</v>
      </c>
      <c r="R25" s="5">
        <v>82</v>
      </c>
      <c r="S25" s="5" t="s">
        <v>60</v>
      </c>
    </row>
    <row r="26" spans="1:19" ht="11.25">
      <c r="A26" s="1" t="s">
        <v>92</v>
      </c>
      <c r="C26" s="1" t="s">
        <v>93</v>
      </c>
      <c r="D26" s="30">
        <v>62</v>
      </c>
      <c r="E26" s="4">
        <v>36</v>
      </c>
      <c r="F26" s="5">
        <v>394</v>
      </c>
      <c r="G26" s="4">
        <v>0.15736040609137056</v>
      </c>
      <c r="H26" s="5">
        <v>2368</v>
      </c>
      <c r="I26" s="23">
        <v>0.6645287419399094</v>
      </c>
      <c r="J26" s="5">
        <v>0.121</v>
      </c>
      <c r="K26" s="5">
        <v>67</v>
      </c>
      <c r="L26" s="4">
        <v>0.9253731343283582</v>
      </c>
      <c r="M26" s="5">
        <v>4</v>
      </c>
      <c r="N26" s="4">
        <v>15.5</v>
      </c>
      <c r="O26" s="5">
        <v>1970</v>
      </c>
      <c r="P26" s="5" t="s">
        <v>6</v>
      </c>
      <c r="Q26" s="5">
        <v>870</v>
      </c>
      <c r="R26" s="5">
        <v>646</v>
      </c>
      <c r="S26" s="5" t="s">
        <v>94</v>
      </c>
    </row>
    <row r="27" spans="1:19" ht="11.25">
      <c r="A27" s="1" t="s">
        <v>96</v>
      </c>
      <c r="C27" s="1" t="s">
        <v>44</v>
      </c>
      <c r="D27" s="30">
        <v>341</v>
      </c>
      <c r="E27" s="4">
        <v>51</v>
      </c>
      <c r="F27" s="5">
        <v>349</v>
      </c>
      <c r="G27" s="4">
        <v>0.9770773638968482</v>
      </c>
      <c r="I27" s="23"/>
      <c r="K27" s="5">
        <v>44</v>
      </c>
      <c r="L27" s="4">
        <v>7.75</v>
      </c>
      <c r="M27" s="5">
        <v>1</v>
      </c>
      <c r="N27" s="4">
        <v>341</v>
      </c>
      <c r="O27" s="5">
        <v>1948</v>
      </c>
      <c r="P27" s="5">
        <v>600</v>
      </c>
      <c r="Q27" s="5">
        <v>101</v>
      </c>
      <c r="R27" s="5">
        <v>64</v>
      </c>
      <c r="S27" s="5" t="s">
        <v>75</v>
      </c>
    </row>
    <row r="28" spans="1:19" ht="11.25">
      <c r="A28" s="1" t="s">
        <v>97</v>
      </c>
      <c r="C28" s="1" t="s">
        <v>65</v>
      </c>
      <c r="D28" s="30">
        <v>54</v>
      </c>
      <c r="E28" s="4">
        <v>42</v>
      </c>
      <c r="F28" s="5">
        <v>518</v>
      </c>
      <c r="G28" s="4">
        <v>0.10424710424710425</v>
      </c>
      <c r="H28" s="5">
        <v>2858</v>
      </c>
      <c r="I28" s="23">
        <v>0.36475543823339485</v>
      </c>
      <c r="J28" s="5">
        <v>0.7</v>
      </c>
      <c r="K28" s="5">
        <v>98</v>
      </c>
      <c r="L28" s="4">
        <v>0.5510204081632653</v>
      </c>
      <c r="M28" s="5">
        <v>21</v>
      </c>
      <c r="N28" s="4">
        <v>2.5714285714285716</v>
      </c>
      <c r="O28" s="5">
        <v>1964</v>
      </c>
      <c r="P28" s="5">
        <v>1500</v>
      </c>
      <c r="Q28" s="5">
        <v>35</v>
      </c>
      <c r="R28" s="5">
        <v>22</v>
      </c>
      <c r="S28" s="5" t="s">
        <v>60</v>
      </c>
    </row>
    <row r="29" spans="1:19" ht="11.25">
      <c r="A29" s="1" t="s">
        <v>98</v>
      </c>
      <c r="C29" s="1" t="s">
        <v>99</v>
      </c>
      <c r="D29" s="30">
        <v>272</v>
      </c>
      <c r="E29" s="4">
        <v>82</v>
      </c>
      <c r="F29" s="5">
        <v>814</v>
      </c>
      <c r="G29" s="4">
        <v>0.33415233415233414</v>
      </c>
      <c r="H29" s="5">
        <v>3545</v>
      </c>
      <c r="I29" s="23">
        <v>0.9426017888641302</v>
      </c>
      <c r="J29" s="5">
        <v>0.667</v>
      </c>
      <c r="K29" s="5">
        <v>351</v>
      </c>
      <c r="L29" s="4">
        <v>0.7749287749287749</v>
      </c>
      <c r="M29" s="5">
        <v>58</v>
      </c>
      <c r="N29" s="4">
        <v>4.689655172413793</v>
      </c>
      <c r="O29" s="5">
        <v>1976</v>
      </c>
      <c r="P29" s="5">
        <v>1550</v>
      </c>
      <c r="Q29" s="5">
        <v>190</v>
      </c>
      <c r="R29" s="5">
        <v>163</v>
      </c>
      <c r="S29" s="5" t="s">
        <v>75</v>
      </c>
    </row>
    <row r="30" spans="1:19" ht="11.25">
      <c r="A30" s="1" t="s">
        <v>100</v>
      </c>
      <c r="C30" s="1" t="s">
        <v>101</v>
      </c>
      <c r="D30" s="21">
        <v>122</v>
      </c>
      <c r="E30" s="4">
        <v>67</v>
      </c>
      <c r="F30" s="5">
        <v>722</v>
      </c>
      <c r="G30" s="4">
        <v>0.16897506925207756</v>
      </c>
      <c r="J30" s="5">
        <v>0.325</v>
      </c>
      <c r="K30" s="5">
        <v>208</v>
      </c>
      <c r="L30" s="4">
        <v>0.5865384615384616</v>
      </c>
      <c r="M30" s="5">
        <v>13</v>
      </c>
      <c r="N30" s="4">
        <v>9.384615384615385</v>
      </c>
      <c r="O30" s="5">
        <v>1952</v>
      </c>
      <c r="P30" s="5">
        <v>600</v>
      </c>
      <c r="Q30" s="5">
        <v>50</v>
      </c>
      <c r="R30" s="5">
        <v>35</v>
      </c>
      <c r="S30" s="5" t="s">
        <v>53</v>
      </c>
    </row>
    <row r="31" spans="1:19" ht="11.25">
      <c r="A31" s="1" t="s">
        <v>103</v>
      </c>
      <c r="C31" s="1" t="s">
        <v>44</v>
      </c>
      <c r="D31" s="30">
        <v>120</v>
      </c>
      <c r="E31" s="4">
        <v>40</v>
      </c>
      <c r="F31" s="5">
        <v>1247</v>
      </c>
      <c r="G31" s="4">
        <v>0.09623095429029671</v>
      </c>
      <c r="H31" s="5">
        <v>2992</v>
      </c>
      <c r="I31" s="23">
        <v>0.32162752102371894</v>
      </c>
      <c r="J31" s="5">
        <v>0.265</v>
      </c>
      <c r="K31" s="5">
        <v>556</v>
      </c>
      <c r="L31" s="4">
        <v>0.2158273381294964</v>
      </c>
      <c r="M31" s="5">
        <v>65</v>
      </c>
      <c r="N31" s="4">
        <v>1.8461538461538463</v>
      </c>
      <c r="O31" s="5">
        <v>1967</v>
      </c>
      <c r="P31" s="5">
        <v>3000</v>
      </c>
      <c r="Q31" s="5">
        <v>709</v>
      </c>
      <c r="R31" s="5">
        <v>305</v>
      </c>
      <c r="S31" s="5" t="s">
        <v>75</v>
      </c>
    </row>
    <row r="32" spans="1:19" ht="11.25">
      <c r="A32" s="1" t="s">
        <v>104</v>
      </c>
      <c r="C32" s="1" t="s">
        <v>105</v>
      </c>
      <c r="D32" s="30">
        <v>100</v>
      </c>
      <c r="E32" s="4">
        <v>53</v>
      </c>
      <c r="F32" s="5">
        <v>714</v>
      </c>
      <c r="G32" s="4">
        <v>0.1400560224089636</v>
      </c>
      <c r="H32" s="5">
        <v>2248</v>
      </c>
      <c r="I32" s="23">
        <v>0.6230250107160302</v>
      </c>
      <c r="K32" s="5">
        <v>75</v>
      </c>
      <c r="L32" s="4">
        <v>1.3333333333333333</v>
      </c>
      <c r="M32" s="5">
        <v>15</v>
      </c>
      <c r="N32" s="4">
        <v>6.666666666666667</v>
      </c>
      <c r="O32" s="5">
        <v>1975</v>
      </c>
      <c r="P32" s="5">
        <v>2000</v>
      </c>
      <c r="Q32" s="5">
        <v>75</v>
      </c>
      <c r="R32" s="5">
        <v>52</v>
      </c>
      <c r="S32" s="5" t="s">
        <v>94</v>
      </c>
    </row>
    <row r="33" spans="1:19" ht="11.25">
      <c r="A33" s="1" t="s">
        <v>106</v>
      </c>
      <c r="C33" s="1" t="s">
        <v>107</v>
      </c>
      <c r="O33" s="5">
        <v>2000</v>
      </c>
      <c r="S33" s="5" t="s">
        <v>108</v>
      </c>
    </row>
    <row r="34" spans="1:19" ht="11.25">
      <c r="A34" s="1" t="s">
        <v>109</v>
      </c>
      <c r="C34" s="1" t="s">
        <v>56</v>
      </c>
      <c r="D34" s="30">
        <v>242</v>
      </c>
      <c r="E34" s="4">
        <v>95</v>
      </c>
      <c r="F34" s="5">
        <v>167</v>
      </c>
      <c r="G34" s="4">
        <v>1.4491017964071857</v>
      </c>
      <c r="H34" s="5">
        <v>3619</v>
      </c>
      <c r="I34" s="23">
        <v>4.004149755200845</v>
      </c>
      <c r="J34" s="5">
        <v>0.5</v>
      </c>
      <c r="K34" s="5">
        <v>47</v>
      </c>
      <c r="L34" s="4">
        <v>5.148936170212766</v>
      </c>
      <c r="M34" s="5">
        <v>13</v>
      </c>
      <c r="N34" s="4">
        <v>18.615384615384617</v>
      </c>
      <c r="O34" s="5">
        <v>1989</v>
      </c>
      <c r="Q34" s="5">
        <v>17</v>
      </c>
      <c r="R34" s="5">
        <v>16</v>
      </c>
      <c r="S34" s="5" t="s">
        <v>110</v>
      </c>
    </row>
    <row r="35" spans="1:19" ht="11.25">
      <c r="A35" s="1" t="s">
        <v>111</v>
      </c>
      <c r="C35" s="1" t="s">
        <v>112</v>
      </c>
      <c r="D35" s="30">
        <v>838</v>
      </c>
      <c r="E35" s="4">
        <v>119</v>
      </c>
      <c r="F35" s="5">
        <v>550</v>
      </c>
      <c r="G35" s="4">
        <v>1.5236363636363637</v>
      </c>
      <c r="K35" s="5">
        <v>3</v>
      </c>
      <c r="L35" s="4">
        <v>279.3333333333333</v>
      </c>
      <c r="M35" s="5">
        <v>0</v>
      </c>
      <c r="N35" s="4" t="s">
        <v>6</v>
      </c>
      <c r="O35" s="5">
        <v>1968</v>
      </c>
      <c r="Q35" s="5">
        <v>113</v>
      </c>
      <c r="R35" s="5">
        <v>26</v>
      </c>
      <c r="S35" s="5" t="s">
        <v>110</v>
      </c>
    </row>
    <row r="36" spans="1:19" ht="11.25">
      <c r="A36" s="1" t="s">
        <v>113</v>
      </c>
      <c r="C36" s="1" t="s">
        <v>114</v>
      </c>
      <c r="D36" s="21">
        <v>100</v>
      </c>
      <c r="E36" s="4">
        <v>40</v>
      </c>
      <c r="F36" s="5">
        <v>457</v>
      </c>
      <c r="G36" s="4">
        <v>0.2188183807439825</v>
      </c>
      <c r="K36" s="5">
        <v>44</v>
      </c>
      <c r="L36" s="4">
        <v>2.272727272727273</v>
      </c>
      <c r="M36" s="5">
        <v>22</v>
      </c>
      <c r="N36" s="4">
        <v>4.545454545454546</v>
      </c>
      <c r="O36" s="5">
        <v>1959</v>
      </c>
      <c r="Q36" s="5">
        <v>109</v>
      </c>
      <c r="R36" s="5">
        <v>95</v>
      </c>
      <c r="S36" s="5" t="s">
        <v>45</v>
      </c>
    </row>
    <row r="37" spans="1:19" ht="11.25">
      <c r="A37" s="1" t="s">
        <v>115</v>
      </c>
      <c r="C37" s="1" t="s">
        <v>80</v>
      </c>
      <c r="D37" s="30">
        <v>443</v>
      </c>
      <c r="E37" s="4">
        <v>220</v>
      </c>
      <c r="F37" s="5">
        <v>567</v>
      </c>
      <c r="G37" s="4">
        <v>0.781305114638448</v>
      </c>
      <c r="H37" s="5">
        <v>2924</v>
      </c>
      <c r="I37" s="23">
        <v>2.6720421157265664</v>
      </c>
      <c r="K37" s="5">
        <v>22</v>
      </c>
      <c r="L37" s="4">
        <v>20.136363636363637</v>
      </c>
      <c r="M37" s="5">
        <v>18</v>
      </c>
      <c r="N37" s="4">
        <v>24.61111111111111</v>
      </c>
      <c r="O37" s="5">
        <v>1987</v>
      </c>
      <c r="Q37" s="5">
        <v>36</v>
      </c>
      <c r="R37" s="5">
        <v>17</v>
      </c>
      <c r="S37" s="5" t="s">
        <v>60</v>
      </c>
    </row>
    <row r="38" spans="1:19" ht="11.25">
      <c r="A38" s="1" t="s">
        <v>116</v>
      </c>
      <c r="C38" s="1" t="s">
        <v>80</v>
      </c>
      <c r="D38" s="30">
        <v>267</v>
      </c>
      <c r="E38" s="4">
        <v>66</v>
      </c>
      <c r="F38" s="5">
        <v>424</v>
      </c>
      <c r="G38" s="4">
        <v>0.6297169811320755</v>
      </c>
      <c r="H38" s="5">
        <v>3432</v>
      </c>
      <c r="I38" s="23">
        <v>1.8348396886132736</v>
      </c>
      <c r="K38" s="5">
        <v>2</v>
      </c>
      <c r="L38" s="4">
        <v>133.5</v>
      </c>
      <c r="M38" s="5">
        <v>2</v>
      </c>
      <c r="N38" s="4">
        <v>133.5</v>
      </c>
      <c r="O38" s="5">
        <v>1990</v>
      </c>
      <c r="Q38" s="5">
        <v>35</v>
      </c>
      <c r="R38" s="5">
        <v>30</v>
      </c>
      <c r="S38" s="5" t="s">
        <v>94</v>
      </c>
    </row>
    <row r="39" spans="1:19" ht="11.25">
      <c r="A39" s="1" t="s">
        <v>117</v>
      </c>
      <c r="C39" s="1" t="s">
        <v>99</v>
      </c>
      <c r="D39" s="30">
        <v>61</v>
      </c>
      <c r="E39" s="4">
        <v>29</v>
      </c>
      <c r="F39" s="5">
        <v>150</v>
      </c>
      <c r="G39" s="4">
        <v>0.4066666666666667</v>
      </c>
      <c r="I39" s="23"/>
      <c r="K39" s="5">
        <v>2</v>
      </c>
      <c r="L39" s="4">
        <v>30.5</v>
      </c>
      <c r="M39" s="5">
        <v>0</v>
      </c>
      <c r="N39" s="4" t="s">
        <v>6</v>
      </c>
      <c r="O39" s="5">
        <v>1982</v>
      </c>
      <c r="Q39" s="5">
        <v>35</v>
      </c>
      <c r="R39" s="5">
        <v>29</v>
      </c>
      <c r="S39" s="5" t="s">
        <v>94</v>
      </c>
    </row>
    <row r="40" spans="1:19" ht="11.25">
      <c r="A40" s="1" t="s">
        <v>118</v>
      </c>
      <c r="C40" s="1" t="s">
        <v>80</v>
      </c>
      <c r="D40" s="30">
        <v>223</v>
      </c>
      <c r="E40" s="4">
        <v>223</v>
      </c>
      <c r="F40" s="5">
        <v>579</v>
      </c>
      <c r="G40" s="4">
        <v>0.385146804835924</v>
      </c>
      <c r="H40" s="5">
        <v>2594</v>
      </c>
      <c r="I40" s="23">
        <v>1.4847602345255357</v>
      </c>
      <c r="K40" s="5">
        <v>62</v>
      </c>
      <c r="L40" s="4">
        <v>3.596774193548387</v>
      </c>
      <c r="M40" s="5">
        <v>10</v>
      </c>
      <c r="N40" s="4">
        <v>22.3</v>
      </c>
      <c r="O40" s="5">
        <v>1852</v>
      </c>
      <c r="P40" s="5">
        <v>1000</v>
      </c>
      <c r="Q40" s="5">
        <v>50</v>
      </c>
      <c r="R40" s="5">
        <v>25</v>
      </c>
      <c r="S40" s="5" t="s">
        <v>75</v>
      </c>
    </row>
    <row r="41" spans="1:19" ht="11.25">
      <c r="A41" s="1" t="s">
        <v>120</v>
      </c>
      <c r="C41" s="1" t="s">
        <v>62</v>
      </c>
      <c r="D41" s="30"/>
      <c r="I41" s="23"/>
      <c r="L41" s="4"/>
      <c r="N41" s="4"/>
      <c r="O41" s="5">
        <v>1978</v>
      </c>
      <c r="S41" s="5" t="s">
        <v>66</v>
      </c>
    </row>
    <row r="42" spans="1:19" ht="11.25">
      <c r="A42" s="1" t="s">
        <v>122</v>
      </c>
      <c r="C42" s="1" t="s">
        <v>65</v>
      </c>
      <c r="D42" s="30">
        <v>588</v>
      </c>
      <c r="E42" s="4">
        <v>112</v>
      </c>
      <c r="F42" s="5">
        <v>400</v>
      </c>
      <c r="G42" s="4">
        <v>1.47</v>
      </c>
      <c r="I42" s="23"/>
      <c r="J42" s="5" t="s">
        <v>6</v>
      </c>
      <c r="K42" s="5">
        <v>28</v>
      </c>
      <c r="L42" s="4">
        <v>21</v>
      </c>
      <c r="M42" s="5">
        <v>10</v>
      </c>
      <c r="N42" s="4">
        <v>58.8</v>
      </c>
      <c r="O42" s="5">
        <v>1990</v>
      </c>
      <c r="Q42" s="5">
        <v>17</v>
      </c>
      <c r="R42" s="5">
        <v>6</v>
      </c>
      <c r="S42" s="5" t="s">
        <v>60</v>
      </c>
    </row>
    <row r="43" spans="1:19" ht="11.25">
      <c r="A43" s="1" t="s">
        <v>123</v>
      </c>
      <c r="C43" s="1" t="s">
        <v>124</v>
      </c>
      <c r="O43" s="5">
        <v>1999</v>
      </c>
      <c r="S43" s="5" t="s">
        <v>125</v>
      </c>
    </row>
    <row r="44" spans="1:19" ht="11.25">
      <c r="A44" s="1" t="s">
        <v>125</v>
      </c>
      <c r="C44" s="1" t="s">
        <v>126</v>
      </c>
      <c r="D44" s="30">
        <v>85</v>
      </c>
      <c r="E44" s="4">
        <v>80</v>
      </c>
      <c r="F44" s="5">
        <v>568</v>
      </c>
      <c r="G44" s="4">
        <v>0.14964788732394366</v>
      </c>
      <c r="H44" s="5">
        <v>6859</v>
      </c>
      <c r="I44" s="23">
        <v>0.21817741263149681</v>
      </c>
      <c r="J44" s="5">
        <v>1.833</v>
      </c>
      <c r="K44" s="5">
        <v>670</v>
      </c>
      <c r="L44" s="4">
        <v>0.12686567164179105</v>
      </c>
      <c r="M44" s="5">
        <v>55</v>
      </c>
      <c r="N44" s="4">
        <v>1.5454545454545454</v>
      </c>
      <c r="O44" s="5">
        <v>1964</v>
      </c>
      <c r="Q44" s="5">
        <v>564</v>
      </c>
      <c r="R44" s="5">
        <v>413</v>
      </c>
      <c r="S44" s="5" t="s">
        <v>125</v>
      </c>
    </row>
    <row r="45" spans="1:19" ht="11.25">
      <c r="A45" s="1" t="s">
        <v>128</v>
      </c>
      <c r="C45" s="1" t="s">
        <v>129</v>
      </c>
      <c r="D45" s="30">
        <v>80</v>
      </c>
      <c r="E45" s="4">
        <v>80</v>
      </c>
      <c r="F45" s="5">
        <v>539</v>
      </c>
      <c r="G45" s="4">
        <v>0.14842300556586271</v>
      </c>
      <c r="H45" s="5">
        <v>3345</v>
      </c>
      <c r="I45" s="23">
        <v>0.44371601066027716</v>
      </c>
      <c r="J45" s="5">
        <v>0.308</v>
      </c>
      <c r="K45" s="5">
        <v>76</v>
      </c>
      <c r="L45" s="4">
        <v>1.0526315789473684</v>
      </c>
      <c r="M45" s="5">
        <v>12</v>
      </c>
      <c r="N45" s="4">
        <v>6.666666666666667</v>
      </c>
      <c r="O45" s="5">
        <v>1963</v>
      </c>
      <c r="Q45" s="5">
        <v>131</v>
      </c>
      <c r="R45" s="5">
        <v>87</v>
      </c>
      <c r="S45" s="5" t="s">
        <v>45</v>
      </c>
    </row>
    <row r="46" spans="1:19" ht="11.25">
      <c r="A46" s="1" t="s">
        <v>130</v>
      </c>
      <c r="C46" s="1" t="s">
        <v>44</v>
      </c>
      <c r="D46" s="21">
        <v>318</v>
      </c>
      <c r="E46" s="4">
        <v>77</v>
      </c>
      <c r="F46" s="5">
        <v>888</v>
      </c>
      <c r="G46" s="4">
        <v>0.3581081081081081</v>
      </c>
      <c r="H46" s="5">
        <v>2623</v>
      </c>
      <c r="I46" s="23">
        <v>1.3652615635078464</v>
      </c>
      <c r="K46" s="5">
        <v>154</v>
      </c>
      <c r="L46" s="4">
        <v>2.064935064935065</v>
      </c>
      <c r="M46" s="5">
        <v>34</v>
      </c>
      <c r="N46" s="4">
        <v>9.352941176470589</v>
      </c>
      <c r="O46" s="5">
        <v>1970</v>
      </c>
      <c r="Q46" s="5">
        <v>100</v>
      </c>
      <c r="R46" s="5">
        <v>83</v>
      </c>
      <c r="S46" s="5" t="s">
        <v>45</v>
      </c>
    </row>
    <row r="47" spans="1:19" ht="11.25">
      <c r="A47" s="1" t="s">
        <v>131</v>
      </c>
      <c r="C47" s="1" t="s">
        <v>44</v>
      </c>
      <c r="D47" s="30">
        <v>242</v>
      </c>
      <c r="E47" s="4">
        <v>45</v>
      </c>
      <c r="F47" s="5">
        <v>427</v>
      </c>
      <c r="G47" s="4">
        <v>0.5667447306791569</v>
      </c>
      <c r="H47" s="5">
        <v>2731</v>
      </c>
      <c r="I47" s="23">
        <v>2.075227867737667</v>
      </c>
      <c r="K47" s="5">
        <v>36</v>
      </c>
      <c r="L47" s="4">
        <v>6.722222222222222</v>
      </c>
      <c r="M47" s="5">
        <v>11</v>
      </c>
      <c r="N47" s="4">
        <v>22</v>
      </c>
      <c r="O47" s="5">
        <v>1982</v>
      </c>
      <c r="Q47" s="5">
        <v>51</v>
      </c>
      <c r="R47" s="5">
        <v>30</v>
      </c>
      <c r="S47" s="5" t="s">
        <v>45</v>
      </c>
    </row>
    <row r="48" spans="1:19" ht="11.25">
      <c r="A48" s="1" t="s">
        <v>132</v>
      </c>
      <c r="C48" s="1" t="s">
        <v>133</v>
      </c>
      <c r="D48" s="30">
        <v>75</v>
      </c>
      <c r="E48" s="4">
        <v>50</v>
      </c>
      <c r="F48" s="5">
        <v>504</v>
      </c>
      <c r="G48" s="4">
        <v>0.1488095238095238</v>
      </c>
      <c r="I48" s="23"/>
      <c r="K48" s="5">
        <v>2</v>
      </c>
      <c r="L48" s="4">
        <v>37.5</v>
      </c>
      <c r="M48" s="5">
        <v>0</v>
      </c>
      <c r="N48" s="4"/>
      <c r="O48" s="5">
        <v>1974</v>
      </c>
      <c r="P48" s="5">
        <v>1200</v>
      </c>
      <c r="Q48" s="5">
        <v>140</v>
      </c>
      <c r="R48" s="5">
        <v>108</v>
      </c>
      <c r="S48" s="5" t="s">
        <v>75</v>
      </c>
    </row>
    <row r="49" spans="1:19" ht="11.25">
      <c r="A49" s="1" t="s">
        <v>135</v>
      </c>
      <c r="C49" s="1" t="s">
        <v>112</v>
      </c>
      <c r="D49" s="30">
        <v>838</v>
      </c>
      <c r="E49" s="4">
        <v>119</v>
      </c>
      <c r="F49" s="5">
        <v>550</v>
      </c>
      <c r="G49" s="4">
        <v>1.5236363636363637</v>
      </c>
      <c r="H49" s="5">
        <v>2905</v>
      </c>
      <c r="I49" s="23">
        <v>5.24487560632139</v>
      </c>
      <c r="J49" s="5">
        <v>0.998</v>
      </c>
      <c r="K49" s="5">
        <v>20</v>
      </c>
      <c r="L49" s="4">
        <v>41.9</v>
      </c>
      <c r="M49" s="5">
        <v>5</v>
      </c>
      <c r="N49" s="4">
        <v>167.6</v>
      </c>
      <c r="O49" s="5">
        <v>1962</v>
      </c>
      <c r="Q49" s="5">
        <v>141</v>
      </c>
      <c r="R49" s="5">
        <v>58</v>
      </c>
      <c r="S49" s="5" t="s">
        <v>110</v>
      </c>
    </row>
    <row r="50" spans="1:19" ht="11.25">
      <c r="A50" s="1" t="s">
        <v>136</v>
      </c>
      <c r="C50" s="1" t="s">
        <v>56</v>
      </c>
      <c r="D50" s="30">
        <v>1170</v>
      </c>
      <c r="E50" s="4">
        <v>1170</v>
      </c>
      <c r="F50" s="5">
        <v>1990</v>
      </c>
      <c r="G50" s="4">
        <v>0.5879396984924623</v>
      </c>
      <c r="H50" s="5">
        <v>4128</v>
      </c>
      <c r="I50" s="23">
        <v>1.4242725254177866</v>
      </c>
      <c r="J50" s="5">
        <v>1.057</v>
      </c>
      <c r="K50" s="5">
        <v>499</v>
      </c>
      <c r="L50" s="4">
        <v>2.344689378757515</v>
      </c>
      <c r="M50" s="5">
        <v>148</v>
      </c>
      <c r="N50" s="4">
        <v>7.905405405405405</v>
      </c>
      <c r="O50" s="5">
        <v>1989</v>
      </c>
      <c r="Q50" s="5">
        <v>44</v>
      </c>
      <c r="R50" s="5">
        <v>40</v>
      </c>
      <c r="S50" s="5" t="s">
        <v>70</v>
      </c>
    </row>
    <row r="51" spans="1:19" ht="11.25">
      <c r="A51" s="1" t="s">
        <v>137</v>
      </c>
      <c r="C51" s="1" t="s">
        <v>138</v>
      </c>
      <c r="D51" s="21">
        <v>650</v>
      </c>
      <c r="E51" s="4">
        <v>95</v>
      </c>
      <c r="F51" s="5">
        <v>448</v>
      </c>
      <c r="G51" s="4">
        <v>1.4508928571428572</v>
      </c>
      <c r="H51" s="5">
        <v>2418</v>
      </c>
      <c r="I51" s="23">
        <v>6.000384024577573</v>
      </c>
      <c r="K51" s="5">
        <v>85</v>
      </c>
      <c r="L51" s="4">
        <v>7.647058823529412</v>
      </c>
      <c r="M51" s="5">
        <v>8</v>
      </c>
      <c r="N51" s="4">
        <v>81.25</v>
      </c>
      <c r="O51" s="5">
        <v>1981</v>
      </c>
      <c r="P51" s="5" t="s">
        <v>139</v>
      </c>
      <c r="Q51" s="5">
        <v>60</v>
      </c>
      <c r="R51" s="5">
        <v>49</v>
      </c>
      <c r="S51" s="5" t="s">
        <v>140</v>
      </c>
    </row>
    <row r="52" spans="1:19" ht="11.25">
      <c r="A52" s="1" t="s">
        <v>141</v>
      </c>
      <c r="C52" s="1" t="s">
        <v>142</v>
      </c>
      <c r="D52" s="30">
        <v>280</v>
      </c>
      <c r="E52" s="4">
        <v>120</v>
      </c>
      <c r="F52" s="5">
        <v>899</v>
      </c>
      <c r="G52" s="4">
        <v>0.3114571746384872</v>
      </c>
      <c r="H52" s="5">
        <v>2948</v>
      </c>
      <c r="I52" s="23">
        <v>1.0565033061007028</v>
      </c>
      <c r="J52" s="5">
        <v>0.4</v>
      </c>
      <c r="K52" s="5">
        <v>390</v>
      </c>
      <c r="L52" s="4">
        <v>0.717948717948718</v>
      </c>
      <c r="M52" s="5">
        <v>48</v>
      </c>
      <c r="N52" s="4">
        <v>5.833333333333333</v>
      </c>
      <c r="O52" s="5">
        <v>1985</v>
      </c>
      <c r="Q52" s="5">
        <v>70</v>
      </c>
      <c r="R52" s="5">
        <v>65</v>
      </c>
      <c r="S52" s="5" t="s">
        <v>140</v>
      </c>
    </row>
    <row r="53" spans="1:19" ht="11.25">
      <c r="A53" s="1" t="s">
        <v>143</v>
      </c>
      <c r="C53" s="1" t="s">
        <v>44</v>
      </c>
      <c r="D53" s="30">
        <v>178</v>
      </c>
      <c r="E53" s="4">
        <v>59</v>
      </c>
      <c r="F53" s="5">
        <v>1482</v>
      </c>
      <c r="G53" s="4">
        <v>0.12010796221322537</v>
      </c>
      <c r="H53" s="5">
        <v>2992</v>
      </c>
      <c r="I53" s="23">
        <v>0.4014303549907265</v>
      </c>
      <c r="J53" s="5">
        <v>2.072</v>
      </c>
      <c r="K53" s="5">
        <v>7943</v>
      </c>
      <c r="L53" s="4">
        <v>0.022409668890847285</v>
      </c>
      <c r="M53" s="5">
        <v>230</v>
      </c>
      <c r="N53" s="4">
        <v>0.7739130434782608</v>
      </c>
      <c r="O53" s="5">
        <v>1932</v>
      </c>
      <c r="P53" s="5">
        <v>6000</v>
      </c>
      <c r="Q53" s="5">
        <v>492</v>
      </c>
      <c r="R53" s="5">
        <v>346</v>
      </c>
      <c r="S53" s="5" t="s">
        <v>75</v>
      </c>
    </row>
    <row r="54" spans="1:19" ht="11.25">
      <c r="A54" s="1" t="s">
        <v>144</v>
      </c>
      <c r="C54" s="1" t="s">
        <v>44</v>
      </c>
      <c r="D54" s="30">
        <v>122</v>
      </c>
      <c r="E54" s="4">
        <v>38</v>
      </c>
      <c r="F54" s="5">
        <v>240</v>
      </c>
      <c r="G54" s="4">
        <v>0.5083333333333333</v>
      </c>
      <c r="H54" s="5">
        <v>4472</v>
      </c>
      <c r="I54" s="23">
        <v>1.1367024448419798</v>
      </c>
      <c r="K54" s="5">
        <v>4</v>
      </c>
      <c r="L54" s="4">
        <v>30.5</v>
      </c>
      <c r="M54" s="5">
        <v>0</v>
      </c>
      <c r="O54" s="5">
        <v>1980</v>
      </c>
      <c r="Q54" s="5">
        <v>20</v>
      </c>
      <c r="R54" s="5">
        <v>13</v>
      </c>
      <c r="S54" s="5" t="s">
        <v>94</v>
      </c>
    </row>
    <row r="55" spans="1:19" ht="11.25">
      <c r="A55" s="1" t="s">
        <v>145</v>
      </c>
      <c r="C55" s="1" t="s">
        <v>65</v>
      </c>
      <c r="D55" s="30">
        <v>276</v>
      </c>
      <c r="E55" s="4">
        <v>74</v>
      </c>
      <c r="F55" s="5">
        <v>281</v>
      </c>
      <c r="G55" s="4">
        <v>0.9822064056939501</v>
      </c>
      <c r="I55" s="23"/>
      <c r="K55" s="5">
        <v>20</v>
      </c>
      <c r="L55" s="4">
        <v>13.8</v>
      </c>
      <c r="M55" s="5">
        <v>3</v>
      </c>
      <c r="N55" s="4">
        <v>92</v>
      </c>
      <c r="O55" s="5">
        <v>1998</v>
      </c>
      <c r="Q55" s="5">
        <v>1</v>
      </c>
      <c r="R55" s="5">
        <v>1</v>
      </c>
      <c r="S55" s="5" t="s">
        <v>75</v>
      </c>
    </row>
    <row r="56" spans="1:19" ht="11.25">
      <c r="A56" s="1" t="s">
        <v>147</v>
      </c>
      <c r="C56" s="1" t="s">
        <v>148</v>
      </c>
      <c r="D56" s="21">
        <v>44</v>
      </c>
      <c r="E56" s="4">
        <v>22</v>
      </c>
      <c r="F56" s="5">
        <v>250</v>
      </c>
      <c r="G56" s="4">
        <v>0.176</v>
      </c>
      <c r="H56" s="5">
        <v>3285</v>
      </c>
      <c r="I56" s="23">
        <v>0.5357686453576864</v>
      </c>
      <c r="K56" s="5">
        <v>8</v>
      </c>
      <c r="L56" s="4">
        <v>5.5</v>
      </c>
      <c r="M56" s="5">
        <v>0</v>
      </c>
      <c r="N56" s="22" t="s">
        <v>6</v>
      </c>
      <c r="O56" s="5">
        <v>1971</v>
      </c>
      <c r="Q56" s="5">
        <v>9</v>
      </c>
      <c r="R56" s="5">
        <v>3</v>
      </c>
      <c r="S56" s="5" t="s">
        <v>75</v>
      </c>
    </row>
    <row r="57" spans="1:19" ht="11.25">
      <c r="A57" s="1" t="s">
        <v>150</v>
      </c>
      <c r="C57" s="1" t="s">
        <v>151</v>
      </c>
      <c r="D57" s="30">
        <v>384</v>
      </c>
      <c r="E57" s="4">
        <v>78</v>
      </c>
      <c r="F57" s="5">
        <v>600</v>
      </c>
      <c r="G57" s="4">
        <v>0.64</v>
      </c>
      <c r="I57" s="23"/>
      <c r="J57" s="5">
        <v>0.225</v>
      </c>
      <c r="K57" s="5">
        <v>74</v>
      </c>
      <c r="L57" s="4">
        <v>5.1891891891891895</v>
      </c>
      <c r="M57" s="5">
        <v>9</v>
      </c>
      <c r="N57" s="4">
        <v>42.666666666666664</v>
      </c>
      <c r="O57" s="5">
        <v>1998</v>
      </c>
      <c r="Q57" s="5">
        <v>85</v>
      </c>
      <c r="R57" s="5">
        <v>53</v>
      </c>
      <c r="S57" s="5" t="s">
        <v>60</v>
      </c>
    </row>
    <row r="58" spans="1:19" ht="11.25">
      <c r="A58" s="1" t="s">
        <v>152</v>
      </c>
      <c r="C58" s="1" t="s">
        <v>62</v>
      </c>
      <c r="D58" s="30"/>
      <c r="I58" s="23"/>
      <c r="L58" s="4"/>
      <c r="N58" s="4"/>
      <c r="O58" s="5">
        <v>1963</v>
      </c>
      <c r="S58" s="5" t="s">
        <v>75</v>
      </c>
    </row>
    <row r="59" spans="1:19" ht="11.25">
      <c r="A59" s="7" t="s">
        <v>153</v>
      </c>
      <c r="C59" s="1" t="s">
        <v>80</v>
      </c>
      <c r="D59" s="30">
        <v>226</v>
      </c>
      <c r="E59" s="4">
        <v>226</v>
      </c>
      <c r="F59" s="5">
        <v>243</v>
      </c>
      <c r="G59" s="4">
        <v>0.9300411522633745</v>
      </c>
      <c r="H59" s="5">
        <v>3010</v>
      </c>
      <c r="I59" s="23">
        <v>3.0898377151607126</v>
      </c>
      <c r="J59" s="5">
        <v>0.227</v>
      </c>
      <c r="K59" s="5">
        <v>28</v>
      </c>
      <c r="L59" s="4">
        <v>8.071428571428571</v>
      </c>
      <c r="M59" s="5">
        <v>5</v>
      </c>
      <c r="N59" s="4">
        <v>45.2</v>
      </c>
      <c r="O59" s="5">
        <v>1987</v>
      </c>
      <c r="P59" s="5">
        <v>800</v>
      </c>
      <c r="Q59" s="5">
        <v>98</v>
      </c>
      <c r="R59" s="5">
        <v>46</v>
      </c>
      <c r="S59" s="5" t="s">
        <v>110</v>
      </c>
    </row>
    <row r="60" spans="1:19" ht="11.25">
      <c r="A60" s="1" t="s">
        <v>155</v>
      </c>
      <c r="C60" s="1" t="s">
        <v>156</v>
      </c>
      <c r="D60" s="30">
        <v>128</v>
      </c>
      <c r="E60" s="4">
        <v>42</v>
      </c>
      <c r="F60" s="5">
        <v>889</v>
      </c>
      <c r="G60" s="4">
        <v>0.1439820022497188</v>
      </c>
      <c r="H60" s="5">
        <v>2700</v>
      </c>
      <c r="I60" s="23">
        <v>0.5332666749989585</v>
      </c>
      <c r="J60" s="5">
        <v>0.493</v>
      </c>
      <c r="K60" s="5">
        <v>597</v>
      </c>
      <c r="L60" s="4">
        <v>0.21440536013400335</v>
      </c>
      <c r="M60" s="5">
        <v>33</v>
      </c>
      <c r="N60" s="4">
        <v>3.878787878787879</v>
      </c>
      <c r="O60" s="5">
        <v>1952</v>
      </c>
      <c r="P60" s="5">
        <v>4000</v>
      </c>
      <c r="Q60" s="5">
        <v>736</v>
      </c>
      <c r="R60" s="5">
        <v>515</v>
      </c>
      <c r="S60" s="5" t="s">
        <v>45</v>
      </c>
    </row>
    <row r="61" spans="1:19" ht="11.25">
      <c r="A61" s="1" t="s">
        <v>157</v>
      </c>
      <c r="C61" s="1" t="s">
        <v>151</v>
      </c>
      <c r="D61" s="21">
        <v>284</v>
      </c>
      <c r="E61" s="4">
        <v>146</v>
      </c>
      <c r="F61" s="5">
        <v>385</v>
      </c>
      <c r="G61" s="4">
        <v>0.7376623376623377</v>
      </c>
      <c r="H61" s="5">
        <v>3318</v>
      </c>
      <c r="I61" s="23">
        <v>2.223213796450686</v>
      </c>
      <c r="K61" s="5">
        <v>47</v>
      </c>
      <c r="L61" s="4">
        <v>6.042553191489362</v>
      </c>
      <c r="M61" s="5">
        <v>1</v>
      </c>
      <c r="N61" s="4">
        <v>284</v>
      </c>
      <c r="O61" s="5">
        <v>1987</v>
      </c>
      <c r="Q61" s="5">
        <v>138</v>
      </c>
      <c r="R61" s="5">
        <v>110</v>
      </c>
      <c r="S61" s="5" t="s">
        <v>45</v>
      </c>
    </row>
    <row r="62" spans="1:19" ht="11.25">
      <c r="A62" s="1" t="s">
        <v>158</v>
      </c>
      <c r="C62" s="1" t="s">
        <v>44</v>
      </c>
      <c r="D62" s="30">
        <v>163</v>
      </c>
      <c r="E62" s="4">
        <v>72</v>
      </c>
      <c r="F62" s="5">
        <v>846</v>
      </c>
      <c r="G62" s="4">
        <v>0.19267139479905437</v>
      </c>
      <c r="H62" s="5">
        <v>3570</v>
      </c>
      <c r="I62" s="23">
        <v>0.5396957837508526</v>
      </c>
      <c r="J62" s="5">
        <v>1.127</v>
      </c>
      <c r="K62" s="5">
        <v>545</v>
      </c>
      <c r="L62" s="4">
        <v>0.29908256880733947</v>
      </c>
      <c r="M62" s="5">
        <v>71</v>
      </c>
      <c r="N62" s="4">
        <v>2.295774647887324</v>
      </c>
      <c r="O62" s="5">
        <v>1947</v>
      </c>
      <c r="P62" s="5">
        <v>4000</v>
      </c>
      <c r="Q62" s="5">
        <v>540</v>
      </c>
      <c r="R62" s="5">
        <v>390</v>
      </c>
      <c r="S62" s="5" t="s">
        <v>83</v>
      </c>
    </row>
    <row r="63" spans="1:19" ht="11.25">
      <c r="A63" s="1" t="s">
        <v>160</v>
      </c>
      <c r="C63" s="1" t="s">
        <v>56</v>
      </c>
      <c r="D63" s="30">
        <v>535</v>
      </c>
      <c r="E63" s="4">
        <v>179</v>
      </c>
      <c r="F63" s="5">
        <v>632</v>
      </c>
      <c r="G63" s="4">
        <v>0.8465189873417721</v>
      </c>
      <c r="H63" s="5">
        <v>2880</v>
      </c>
      <c r="I63" s="23">
        <v>2.9393020393811535</v>
      </c>
      <c r="J63" s="5">
        <v>0.204</v>
      </c>
      <c r="K63" s="5">
        <v>89</v>
      </c>
      <c r="L63" s="4">
        <v>6.01123595505618</v>
      </c>
      <c r="M63" s="5">
        <v>10</v>
      </c>
      <c r="N63" s="4">
        <v>53.5</v>
      </c>
      <c r="O63" s="5">
        <v>1983</v>
      </c>
      <c r="Q63" s="5">
        <v>29</v>
      </c>
      <c r="R63" s="5">
        <v>21</v>
      </c>
      <c r="S63" s="5" t="s">
        <v>75</v>
      </c>
    </row>
    <row r="64" spans="1:19" ht="11.25">
      <c r="A64" s="1" t="s">
        <v>161</v>
      </c>
      <c r="C64" s="1" t="s">
        <v>44</v>
      </c>
      <c r="D64" s="30">
        <v>120</v>
      </c>
      <c r="E64" s="4">
        <v>30</v>
      </c>
      <c r="F64" s="5">
        <v>429</v>
      </c>
      <c r="G64" s="4">
        <v>0.27972027972027974</v>
      </c>
      <c r="I64" s="23"/>
      <c r="K64" s="5">
        <v>18</v>
      </c>
      <c r="L64" s="4">
        <v>6.666666666666667</v>
      </c>
      <c r="M64" s="5">
        <v>5</v>
      </c>
      <c r="N64" s="4">
        <v>24</v>
      </c>
      <c r="O64" s="5">
        <v>1971</v>
      </c>
      <c r="P64" s="5">
        <v>2000</v>
      </c>
      <c r="Q64" s="5">
        <v>9</v>
      </c>
      <c r="R64" s="5">
        <v>9</v>
      </c>
      <c r="S64" s="5" t="s">
        <v>75</v>
      </c>
    </row>
    <row r="65" spans="1:19" ht="11.25">
      <c r="A65" s="1" t="s">
        <v>162</v>
      </c>
      <c r="C65" s="1" t="s">
        <v>44</v>
      </c>
      <c r="D65" s="30">
        <v>658</v>
      </c>
      <c r="E65" s="4">
        <v>658</v>
      </c>
      <c r="F65" s="5">
        <v>360</v>
      </c>
      <c r="G65" s="4">
        <v>1.8277777777777777</v>
      </c>
      <c r="I65" s="23"/>
      <c r="K65" s="5">
        <v>14</v>
      </c>
      <c r="L65" s="4">
        <v>47</v>
      </c>
      <c r="M65" s="5">
        <v>11</v>
      </c>
      <c r="N65" s="4">
        <v>59.81818181818182</v>
      </c>
      <c r="O65" s="5">
        <v>1976</v>
      </c>
      <c r="Q65" s="5">
        <v>1</v>
      </c>
      <c r="R65" s="5">
        <v>1</v>
      </c>
      <c r="S65" s="5" t="s">
        <v>60</v>
      </c>
    </row>
    <row r="66" spans="1:19" ht="11.25">
      <c r="A66" s="1" t="s">
        <v>163</v>
      </c>
      <c r="C66" s="1" t="s">
        <v>44</v>
      </c>
      <c r="D66" s="30">
        <v>170</v>
      </c>
      <c r="E66" s="4">
        <v>50</v>
      </c>
      <c r="F66" s="5">
        <v>440</v>
      </c>
      <c r="G66" s="4">
        <v>0.38636363636363635</v>
      </c>
      <c r="H66" s="5">
        <v>2856</v>
      </c>
      <c r="I66" s="23">
        <v>1.3528138528138527</v>
      </c>
      <c r="K66" s="5">
        <v>179</v>
      </c>
      <c r="L66" s="4">
        <v>0.9497206703910615</v>
      </c>
      <c r="M66" s="5">
        <v>32</v>
      </c>
      <c r="N66" s="4">
        <v>5.3125</v>
      </c>
      <c r="O66" s="5">
        <v>1985</v>
      </c>
      <c r="Q66" s="5">
        <v>65</v>
      </c>
      <c r="R66" s="5">
        <v>56</v>
      </c>
      <c r="S66" s="5" t="s">
        <v>94</v>
      </c>
    </row>
    <row r="67" spans="1:19" ht="11.25">
      <c r="A67" s="1" t="s">
        <v>164</v>
      </c>
      <c r="C67" s="1" t="s">
        <v>44</v>
      </c>
      <c r="D67" s="30">
        <v>50</v>
      </c>
      <c r="E67" s="4">
        <v>50</v>
      </c>
      <c r="F67" s="5">
        <v>421</v>
      </c>
      <c r="G67" s="4">
        <v>0.1187648456057007</v>
      </c>
      <c r="H67" s="5">
        <v>4320</v>
      </c>
      <c r="I67" s="23">
        <v>0.27491862408727014</v>
      </c>
      <c r="J67" s="5">
        <v>0.309</v>
      </c>
      <c r="K67" s="5">
        <v>188</v>
      </c>
      <c r="L67" s="4">
        <v>0.26595744680851063</v>
      </c>
      <c r="M67" s="5">
        <v>17</v>
      </c>
      <c r="N67" s="4">
        <v>2.9411764705882355</v>
      </c>
      <c r="O67" s="5">
        <v>1925</v>
      </c>
      <c r="P67" s="5">
        <v>3500</v>
      </c>
      <c r="Q67" s="5">
        <v>292</v>
      </c>
      <c r="R67" s="5">
        <v>183</v>
      </c>
      <c r="S67" s="5" t="s">
        <v>75</v>
      </c>
    </row>
    <row r="68" spans="1:19" ht="11.25">
      <c r="A68" s="1" t="s">
        <v>166</v>
      </c>
      <c r="C68" s="1" t="s">
        <v>56</v>
      </c>
      <c r="D68" s="30">
        <v>253</v>
      </c>
      <c r="E68" s="4">
        <v>253</v>
      </c>
      <c r="F68" s="5">
        <v>380</v>
      </c>
      <c r="G68" s="4">
        <v>0.6657894736842105</v>
      </c>
      <c r="I68" s="23"/>
      <c r="K68" s="5">
        <v>16</v>
      </c>
      <c r="L68" s="4">
        <v>15.8125</v>
      </c>
      <c r="M68" s="5">
        <v>10</v>
      </c>
      <c r="N68" s="4">
        <v>25.3</v>
      </c>
      <c r="O68" s="5">
        <v>1977</v>
      </c>
      <c r="Q68" s="5">
        <v>25</v>
      </c>
      <c r="R68" s="5">
        <v>2</v>
      </c>
      <c r="S68" s="5" t="s">
        <v>110</v>
      </c>
    </row>
    <row r="69" spans="1:19" ht="11.25">
      <c r="A69" s="1" t="s">
        <v>167</v>
      </c>
      <c r="C69" s="1" t="s">
        <v>65</v>
      </c>
      <c r="D69" s="30">
        <v>658</v>
      </c>
      <c r="E69" s="4">
        <v>192</v>
      </c>
      <c r="F69" s="5">
        <v>467</v>
      </c>
      <c r="G69" s="4">
        <v>1.4089935760171306</v>
      </c>
      <c r="I69" s="23"/>
      <c r="K69" s="5">
        <v>38</v>
      </c>
      <c r="L69" s="4">
        <v>17.31578947368421</v>
      </c>
      <c r="M69" s="5">
        <v>23</v>
      </c>
      <c r="N69" s="4">
        <v>28.608695652173914</v>
      </c>
      <c r="O69" s="5">
        <v>1989</v>
      </c>
      <c r="Q69" s="5">
        <v>11</v>
      </c>
      <c r="R69" s="5">
        <v>7</v>
      </c>
      <c r="S69" s="5" t="s">
        <v>110</v>
      </c>
    </row>
    <row r="70" spans="1:19" ht="11.25">
      <c r="A70" s="1" t="s">
        <v>169</v>
      </c>
      <c r="C70" s="1" t="s">
        <v>62</v>
      </c>
      <c r="D70" s="30">
        <v>899</v>
      </c>
      <c r="E70" s="4">
        <v>69</v>
      </c>
      <c r="F70" s="5">
        <v>1493</v>
      </c>
      <c r="G70" s="4">
        <v>0.6021433355659745</v>
      </c>
      <c r="H70" s="5">
        <v>2806</v>
      </c>
      <c r="I70" s="23">
        <v>2.1459135266071794</v>
      </c>
      <c r="J70" s="5">
        <v>0.4</v>
      </c>
      <c r="K70" s="5">
        <v>264</v>
      </c>
      <c r="L70" s="4">
        <v>3.4053030303030303</v>
      </c>
      <c r="M70" s="5">
        <v>54</v>
      </c>
      <c r="N70" s="4">
        <v>16.64814814814815</v>
      </c>
      <c r="O70" s="5">
        <v>1992</v>
      </c>
      <c r="Q70" s="38">
        <v>0</v>
      </c>
      <c r="R70" s="38">
        <v>0</v>
      </c>
      <c r="S70" s="5" t="s">
        <v>170</v>
      </c>
    </row>
    <row r="71" spans="1:19" ht="11.25">
      <c r="A71" s="1" t="s">
        <v>171</v>
      </c>
      <c r="C71" s="1" t="s">
        <v>44</v>
      </c>
      <c r="D71" s="30">
        <v>122</v>
      </c>
      <c r="E71" s="4">
        <v>40</v>
      </c>
      <c r="F71" s="5">
        <v>565</v>
      </c>
      <c r="G71" s="4">
        <v>0.215929203539823</v>
      </c>
      <c r="H71" s="5">
        <v>3120</v>
      </c>
      <c r="I71" s="23">
        <v>0.6920807805763558</v>
      </c>
      <c r="J71" s="5">
        <v>0.539</v>
      </c>
      <c r="K71" s="5">
        <v>825</v>
      </c>
      <c r="L71" s="4">
        <v>0.1478787878787879</v>
      </c>
      <c r="M71" s="5">
        <v>48</v>
      </c>
      <c r="N71" s="4">
        <v>2.5416666666666665</v>
      </c>
      <c r="O71" s="5">
        <v>1933</v>
      </c>
      <c r="P71" s="5">
        <v>2850</v>
      </c>
      <c r="Q71" s="5">
        <v>456</v>
      </c>
      <c r="R71" s="5">
        <v>313</v>
      </c>
      <c r="S71" s="5" t="s">
        <v>75</v>
      </c>
    </row>
    <row r="72" spans="1:19" ht="11.25">
      <c r="A72" s="1" t="s">
        <v>172</v>
      </c>
      <c r="C72" s="1" t="s">
        <v>56</v>
      </c>
      <c r="D72" s="30"/>
      <c r="I72" s="23"/>
      <c r="L72" s="4"/>
      <c r="N72" s="4"/>
      <c r="O72" s="5">
        <v>2003</v>
      </c>
      <c r="S72" s="5" t="s">
        <v>58</v>
      </c>
    </row>
    <row r="73" spans="1:19" ht="11.25">
      <c r="A73" s="1" t="s">
        <v>173</v>
      </c>
      <c r="C73" s="1" t="s">
        <v>142</v>
      </c>
      <c r="D73" s="30">
        <v>95</v>
      </c>
      <c r="E73" s="4">
        <v>50</v>
      </c>
      <c r="F73" s="5">
        <v>373</v>
      </c>
      <c r="G73" s="4">
        <v>0.2546916890080429</v>
      </c>
      <c r="H73" s="5">
        <v>2574</v>
      </c>
      <c r="I73" s="23">
        <v>0.9894782012744479</v>
      </c>
      <c r="J73" s="5">
        <v>0.652</v>
      </c>
      <c r="K73" s="5">
        <v>121</v>
      </c>
      <c r="L73" s="4">
        <v>0.7851239669421488</v>
      </c>
      <c r="M73" s="5">
        <v>15</v>
      </c>
      <c r="N73" s="4">
        <v>6.333333333333333</v>
      </c>
      <c r="O73" s="5">
        <v>1984</v>
      </c>
      <c r="Q73" s="5">
        <v>165</v>
      </c>
      <c r="R73" s="5">
        <v>144</v>
      </c>
      <c r="S73" s="5" t="s">
        <v>58</v>
      </c>
    </row>
    <row r="74" spans="1:19" ht="11.25">
      <c r="A74" s="1" t="s">
        <v>174</v>
      </c>
      <c r="C74" s="1" t="s">
        <v>44</v>
      </c>
      <c r="D74" s="30">
        <v>315</v>
      </c>
      <c r="E74" s="4">
        <v>60</v>
      </c>
      <c r="F74" s="5">
        <v>340</v>
      </c>
      <c r="G74" s="4">
        <v>0.9264705882352942</v>
      </c>
      <c r="I74" s="23"/>
      <c r="K74" s="5">
        <v>61</v>
      </c>
      <c r="L74" s="4">
        <v>5.163934426229508</v>
      </c>
      <c r="M74" s="5">
        <v>9</v>
      </c>
      <c r="N74" s="4">
        <v>35</v>
      </c>
      <c r="O74" s="5">
        <v>1988</v>
      </c>
      <c r="Q74" s="5">
        <v>37</v>
      </c>
      <c r="R74" s="5">
        <v>35</v>
      </c>
      <c r="S74" s="5" t="s">
        <v>94</v>
      </c>
    </row>
    <row r="75" spans="1:19" ht="11.25">
      <c r="A75" s="1" t="s">
        <v>175</v>
      </c>
      <c r="C75" s="1" t="s">
        <v>175</v>
      </c>
      <c r="O75" s="5">
        <v>2001</v>
      </c>
      <c r="S75" s="5" t="s">
        <v>75</v>
      </c>
    </row>
    <row r="76" spans="1:19" ht="11.25">
      <c r="A76" s="1" t="s">
        <v>176</v>
      </c>
      <c r="C76" s="1" t="s">
        <v>56</v>
      </c>
      <c r="D76" s="30">
        <v>1492</v>
      </c>
      <c r="E76" s="4">
        <v>1492</v>
      </c>
      <c r="F76" s="5">
        <v>1540</v>
      </c>
      <c r="G76" s="4">
        <v>0.9688311688311688</v>
      </c>
      <c r="H76" s="5">
        <v>3315</v>
      </c>
      <c r="I76" s="23">
        <v>2.9225676284499813</v>
      </c>
      <c r="J76" s="5">
        <v>0.213</v>
      </c>
      <c r="K76" s="5">
        <v>930</v>
      </c>
      <c r="L76" s="4">
        <v>1.6043010752688172</v>
      </c>
      <c r="M76" s="5">
        <v>93</v>
      </c>
      <c r="N76" s="4">
        <v>16.043010752688172</v>
      </c>
      <c r="O76" s="5">
        <v>1978</v>
      </c>
      <c r="Q76" s="5">
        <v>108</v>
      </c>
      <c r="R76" s="5">
        <v>81</v>
      </c>
      <c r="S76" s="5" t="s">
        <v>75</v>
      </c>
    </row>
    <row r="77" spans="1:19" ht="11.25">
      <c r="A77" s="1" t="s">
        <v>177</v>
      </c>
      <c r="C77" s="1" t="s">
        <v>56</v>
      </c>
      <c r="D77" s="30">
        <v>448</v>
      </c>
      <c r="E77" s="4">
        <v>155</v>
      </c>
      <c r="F77" s="5">
        <v>471</v>
      </c>
      <c r="G77" s="4">
        <v>0.9511677282377919</v>
      </c>
      <c r="H77" s="5">
        <v>5040</v>
      </c>
      <c r="I77" s="23">
        <v>1.8872375560273649</v>
      </c>
      <c r="J77" s="5">
        <v>0.29</v>
      </c>
      <c r="K77" s="5">
        <v>224</v>
      </c>
      <c r="L77" s="4">
        <v>2</v>
      </c>
      <c r="M77" s="5">
        <v>20</v>
      </c>
      <c r="N77" s="4">
        <v>22.4</v>
      </c>
      <c r="O77" s="5">
        <v>1982</v>
      </c>
      <c r="P77" s="5">
        <v>400</v>
      </c>
      <c r="Q77" s="5">
        <v>93</v>
      </c>
      <c r="R77" s="5">
        <v>73</v>
      </c>
      <c r="S77" s="5" t="s">
        <v>60</v>
      </c>
    </row>
    <row r="78" spans="1:19" ht="11.25">
      <c r="A78" s="1" t="s">
        <v>178</v>
      </c>
      <c r="C78" s="1" t="s">
        <v>62</v>
      </c>
      <c r="D78" s="30">
        <v>118</v>
      </c>
      <c r="E78" s="4">
        <v>118</v>
      </c>
      <c r="F78" s="5">
        <v>310</v>
      </c>
      <c r="G78" s="4">
        <v>0.38064516129032255</v>
      </c>
      <c r="I78" s="23"/>
      <c r="K78" s="5">
        <v>0</v>
      </c>
      <c r="L78" s="4" t="s">
        <v>6</v>
      </c>
      <c r="M78" s="5">
        <v>0</v>
      </c>
      <c r="N78" s="4" t="s">
        <v>6</v>
      </c>
      <c r="O78" s="5">
        <v>2000</v>
      </c>
      <c r="Q78" s="5">
        <v>4</v>
      </c>
      <c r="R78" s="5">
        <v>4</v>
      </c>
      <c r="S78" s="5" t="s">
        <v>94</v>
      </c>
    </row>
    <row r="79" spans="1:19" ht="11.25">
      <c r="A79" s="1" t="s">
        <v>179</v>
      </c>
      <c r="C79" s="1" t="s">
        <v>65</v>
      </c>
      <c r="D79" s="30">
        <v>499</v>
      </c>
      <c r="E79" s="4">
        <v>95</v>
      </c>
      <c r="F79" s="5">
        <v>380</v>
      </c>
      <c r="G79" s="4">
        <v>1.313157894736842</v>
      </c>
      <c r="I79" s="23"/>
      <c r="K79" s="5">
        <v>46</v>
      </c>
      <c r="L79" s="4">
        <v>10.847826086956522</v>
      </c>
      <c r="M79" s="5">
        <v>7</v>
      </c>
      <c r="N79" s="4">
        <v>71.28571428571429</v>
      </c>
      <c r="O79" s="5">
        <v>1990</v>
      </c>
      <c r="Q79" s="5">
        <v>5</v>
      </c>
      <c r="R79" s="5">
        <v>3</v>
      </c>
      <c r="S79" s="5" t="s">
        <v>180</v>
      </c>
    </row>
    <row r="80" spans="1:19" ht="11.25">
      <c r="A80" s="1" t="s">
        <v>181</v>
      </c>
      <c r="C80" s="1" t="s">
        <v>44</v>
      </c>
      <c r="D80" s="30">
        <v>329</v>
      </c>
      <c r="E80" s="4">
        <v>63</v>
      </c>
      <c r="F80" s="5">
        <v>805</v>
      </c>
      <c r="G80" s="4">
        <v>0.40869565217391307</v>
      </c>
      <c r="I80" s="23"/>
      <c r="K80" s="5">
        <v>46</v>
      </c>
      <c r="L80" s="4">
        <v>7.1521739130434785</v>
      </c>
      <c r="M80" s="5">
        <v>46</v>
      </c>
      <c r="N80" s="4">
        <v>7.1521739130434785</v>
      </c>
      <c r="O80" s="5">
        <v>1999</v>
      </c>
      <c r="Q80" s="5">
        <v>24</v>
      </c>
      <c r="R80" s="5">
        <v>22</v>
      </c>
      <c r="S80" s="5" t="s">
        <v>110</v>
      </c>
    </row>
    <row r="81" spans="1:19" ht="11.25">
      <c r="A81" s="1" t="s">
        <v>182</v>
      </c>
      <c r="C81" s="1" t="s">
        <v>65</v>
      </c>
      <c r="D81" s="30">
        <v>224</v>
      </c>
      <c r="E81" s="4">
        <v>74</v>
      </c>
      <c r="F81" s="5">
        <v>640</v>
      </c>
      <c r="G81" s="4">
        <v>0.35</v>
      </c>
      <c r="H81" s="5">
        <v>2970</v>
      </c>
      <c r="I81" s="23">
        <v>1.1784511784511784</v>
      </c>
      <c r="J81" s="5">
        <v>0.213</v>
      </c>
      <c r="K81" s="5">
        <v>488</v>
      </c>
      <c r="L81" s="4">
        <v>0.45901639344262296</v>
      </c>
      <c r="M81" s="5">
        <v>52</v>
      </c>
      <c r="N81" s="4">
        <v>4.3076923076923075</v>
      </c>
      <c r="O81" s="5">
        <v>1971</v>
      </c>
      <c r="Q81" s="5">
        <v>132</v>
      </c>
      <c r="R81" s="5">
        <v>97</v>
      </c>
      <c r="S81" s="5" t="s">
        <v>75</v>
      </c>
    </row>
    <row r="82" spans="1:19" ht="12.75">
      <c r="A82" s="1" t="s">
        <v>183</v>
      </c>
      <c r="C82" s="1" t="s">
        <v>65</v>
      </c>
      <c r="D82" s="30">
        <v>519</v>
      </c>
      <c r="E82" s="4">
        <v>148</v>
      </c>
      <c r="F82" s="5">
        <v>350</v>
      </c>
      <c r="G82" s="4">
        <v>1.4828571428571429</v>
      </c>
      <c r="I82" s="23"/>
      <c r="K82" s="5">
        <v>0</v>
      </c>
      <c r="L82" s="34"/>
      <c r="M82" s="5">
        <v>0</v>
      </c>
      <c r="N82" s="4"/>
      <c r="O82" s="5">
        <v>1993</v>
      </c>
      <c r="Q82" s="5">
        <v>4</v>
      </c>
      <c r="R82" s="5">
        <v>4</v>
      </c>
      <c r="S82" s="5" t="s">
        <v>60</v>
      </c>
    </row>
    <row r="83" spans="1:19" ht="11.25">
      <c r="A83" s="1" t="s">
        <v>184</v>
      </c>
      <c r="C83" s="1" t="s">
        <v>185</v>
      </c>
      <c r="O83" s="5">
        <v>2000</v>
      </c>
      <c r="S83" s="5" t="s">
        <v>60</v>
      </c>
    </row>
    <row r="84" spans="1:19" ht="11.25">
      <c r="A84" s="1" t="s">
        <v>186</v>
      </c>
      <c r="C84" s="1" t="s">
        <v>112</v>
      </c>
      <c r="D84" s="30">
        <v>838</v>
      </c>
      <c r="E84" s="4">
        <v>119</v>
      </c>
      <c r="F84" s="5">
        <v>550</v>
      </c>
      <c r="G84" s="4">
        <v>1.5236363636363637</v>
      </c>
      <c r="H84" s="5">
        <v>2665</v>
      </c>
      <c r="I84" s="23">
        <v>5.717209619648644</v>
      </c>
      <c r="J84" s="5">
        <v>0.026</v>
      </c>
      <c r="K84" s="5">
        <v>4</v>
      </c>
      <c r="L84" s="4">
        <v>209.5</v>
      </c>
      <c r="M84" s="5">
        <v>1</v>
      </c>
      <c r="N84" s="4">
        <v>838</v>
      </c>
      <c r="O84" s="5">
        <v>1997</v>
      </c>
      <c r="Q84" s="38">
        <v>142</v>
      </c>
      <c r="R84" s="38">
        <v>45</v>
      </c>
      <c r="S84" s="5" t="s">
        <v>110</v>
      </c>
    </row>
    <row r="85" spans="1:19" ht="11.25">
      <c r="A85" s="1" t="s">
        <v>188</v>
      </c>
      <c r="C85" s="1" t="s">
        <v>80</v>
      </c>
      <c r="D85" s="30">
        <v>267</v>
      </c>
      <c r="E85" s="4">
        <v>267</v>
      </c>
      <c r="F85" s="5">
        <v>374</v>
      </c>
      <c r="G85" s="4">
        <v>0.713903743315508</v>
      </c>
      <c r="H85" s="5">
        <v>2516</v>
      </c>
      <c r="I85" s="23">
        <v>2.8374552596005884</v>
      </c>
      <c r="K85" s="5">
        <v>20</v>
      </c>
      <c r="L85" s="4">
        <v>13.35</v>
      </c>
      <c r="M85" s="5">
        <v>8</v>
      </c>
      <c r="N85" s="4">
        <v>33.375</v>
      </c>
      <c r="O85" s="5">
        <v>1973</v>
      </c>
      <c r="Q85" s="5">
        <v>9</v>
      </c>
      <c r="R85" s="5">
        <v>7</v>
      </c>
      <c r="S85" s="5" t="s">
        <v>75</v>
      </c>
    </row>
    <row r="86" spans="1:19" ht="11.25">
      <c r="A86" s="1" t="s">
        <v>189</v>
      </c>
      <c r="C86" s="1" t="s">
        <v>62</v>
      </c>
      <c r="D86" s="30">
        <v>464</v>
      </c>
      <c r="E86" s="4">
        <v>464</v>
      </c>
      <c r="F86" s="5">
        <v>719</v>
      </c>
      <c r="G86" s="4">
        <v>0.6453407510431154</v>
      </c>
      <c r="H86" s="5">
        <v>3366</v>
      </c>
      <c r="I86" s="23">
        <v>1.9172333661411627</v>
      </c>
      <c r="K86" s="5">
        <v>82</v>
      </c>
      <c r="L86" s="4">
        <v>5.658536585365853</v>
      </c>
      <c r="M86" s="5">
        <v>13</v>
      </c>
      <c r="N86" s="4">
        <v>35.69230769230769</v>
      </c>
      <c r="O86" s="5">
        <v>1976</v>
      </c>
      <c r="P86" s="5">
        <v>400</v>
      </c>
      <c r="Q86" s="5">
        <v>40</v>
      </c>
      <c r="R86" s="5">
        <v>24</v>
      </c>
      <c r="S86" s="5" t="s">
        <v>75</v>
      </c>
    </row>
    <row r="87" spans="1:19" ht="11.25">
      <c r="A87" s="1" t="s">
        <v>190</v>
      </c>
      <c r="C87" s="1" t="s">
        <v>56</v>
      </c>
      <c r="D87" s="30">
        <v>565</v>
      </c>
      <c r="E87" s="4">
        <v>95</v>
      </c>
      <c r="F87" s="5">
        <v>495</v>
      </c>
      <c r="G87" s="4">
        <v>1.1414141414141414</v>
      </c>
      <c r="H87" s="5">
        <v>3038</v>
      </c>
      <c r="I87" s="23">
        <v>3.7571235727917753</v>
      </c>
      <c r="J87" s="5">
        <v>0.277</v>
      </c>
      <c r="K87" s="5">
        <v>143</v>
      </c>
      <c r="L87" s="4">
        <v>3.9510489510489513</v>
      </c>
      <c r="M87" s="5">
        <v>13</v>
      </c>
      <c r="N87" s="4">
        <v>43.46153846153846</v>
      </c>
      <c r="O87" s="5">
        <v>1978</v>
      </c>
      <c r="Q87" s="5">
        <v>73</v>
      </c>
      <c r="R87" s="5">
        <v>52</v>
      </c>
      <c r="S87" s="5" t="s">
        <v>70</v>
      </c>
    </row>
    <row r="88" spans="1:19" ht="11.25">
      <c r="A88" s="1" t="s">
        <v>191</v>
      </c>
      <c r="C88" s="1" t="s">
        <v>142</v>
      </c>
      <c r="D88" s="30">
        <v>90</v>
      </c>
      <c r="E88" s="4">
        <v>40</v>
      </c>
      <c r="F88" s="5">
        <v>602</v>
      </c>
      <c r="G88" s="4">
        <v>0.14950166112956811</v>
      </c>
      <c r="H88" s="5">
        <v>3185</v>
      </c>
      <c r="I88" s="23">
        <v>0.4693929705794917</v>
      </c>
      <c r="K88" s="5">
        <v>24</v>
      </c>
      <c r="L88" s="4">
        <v>3.75</v>
      </c>
      <c r="M88" s="5">
        <v>8</v>
      </c>
      <c r="N88" s="4">
        <v>11.25</v>
      </c>
      <c r="O88" s="5">
        <v>1995</v>
      </c>
      <c r="Q88" s="5">
        <v>15</v>
      </c>
      <c r="R88" s="5">
        <v>14</v>
      </c>
      <c r="S88" s="5" t="s">
        <v>45</v>
      </c>
    </row>
    <row r="89" spans="1:19" ht="11.25">
      <c r="A89" s="1" t="s">
        <v>192</v>
      </c>
      <c r="C89" s="1" t="s">
        <v>80</v>
      </c>
      <c r="D89" s="30">
        <v>717</v>
      </c>
      <c r="E89" s="4">
        <v>404</v>
      </c>
      <c r="F89" s="5">
        <v>1061</v>
      </c>
      <c r="G89" s="4">
        <v>0.6757775683317625</v>
      </c>
      <c r="H89" s="5">
        <v>2924</v>
      </c>
      <c r="I89" s="23">
        <v>2.311140794568271</v>
      </c>
      <c r="K89" s="5">
        <v>97</v>
      </c>
      <c r="L89" s="4">
        <v>7.391752577319588</v>
      </c>
      <c r="M89" s="5">
        <v>64</v>
      </c>
      <c r="N89" s="4">
        <v>11.203125</v>
      </c>
      <c r="O89" s="5">
        <v>1992</v>
      </c>
      <c r="Q89" s="5">
        <v>14</v>
      </c>
      <c r="R89" s="5">
        <v>14</v>
      </c>
      <c r="S89" s="5" t="s">
        <v>70</v>
      </c>
    </row>
    <row r="90" spans="1:19" ht="11.25">
      <c r="A90" s="1" t="s">
        <v>194</v>
      </c>
      <c r="C90" s="1" t="s">
        <v>62</v>
      </c>
      <c r="D90" s="30"/>
      <c r="I90" s="23"/>
      <c r="L90" s="4"/>
      <c r="N90" s="4"/>
      <c r="O90" s="5">
        <v>2005</v>
      </c>
      <c r="S90" s="5" t="s">
        <v>70</v>
      </c>
    </row>
    <row r="91" spans="1:19" ht="11.25">
      <c r="A91" s="1" t="s">
        <v>196</v>
      </c>
      <c r="C91" s="1" t="s">
        <v>197</v>
      </c>
      <c r="D91" s="21">
        <v>395</v>
      </c>
      <c r="E91" s="4">
        <v>80</v>
      </c>
      <c r="F91" s="5">
        <v>629</v>
      </c>
      <c r="G91" s="4">
        <v>0.6279809220985691</v>
      </c>
      <c r="J91" s="5">
        <v>0.655</v>
      </c>
      <c r="K91" s="5">
        <v>100</v>
      </c>
      <c r="L91" s="4">
        <v>3.95</v>
      </c>
      <c r="M91" s="5">
        <v>36</v>
      </c>
      <c r="N91" s="22">
        <v>10.972222222222221</v>
      </c>
      <c r="O91" s="5">
        <v>1960</v>
      </c>
      <c r="Q91" s="5">
        <v>91</v>
      </c>
      <c r="R91" s="5">
        <v>78</v>
      </c>
      <c r="S91" s="5" t="s">
        <v>110</v>
      </c>
    </row>
    <row r="92" spans="1:19" ht="11.25">
      <c r="A92" s="1" t="s">
        <v>199</v>
      </c>
      <c r="C92" s="1" t="s">
        <v>56</v>
      </c>
      <c r="D92" s="30">
        <v>1154</v>
      </c>
      <c r="E92" s="4">
        <v>1154</v>
      </c>
      <c r="F92" s="5">
        <v>1823</v>
      </c>
      <c r="G92" s="4">
        <v>0.6330224904004388</v>
      </c>
      <c r="H92" s="5">
        <v>2178</v>
      </c>
      <c r="I92" s="23">
        <v>2.9064393498642738</v>
      </c>
      <c r="J92" s="5">
        <v>0.806</v>
      </c>
      <c r="K92" s="5">
        <v>1243</v>
      </c>
      <c r="L92" s="4">
        <v>0.9283990345937249</v>
      </c>
      <c r="M92" s="5">
        <v>174</v>
      </c>
      <c r="N92" s="4">
        <v>6.632183908045977</v>
      </c>
      <c r="O92" s="5">
        <v>1969</v>
      </c>
      <c r="P92" s="5">
        <v>2200</v>
      </c>
      <c r="Q92" s="5">
        <v>238</v>
      </c>
      <c r="R92" s="5">
        <v>118</v>
      </c>
      <c r="S92" s="5" t="s">
        <v>75</v>
      </c>
    </row>
    <row r="93" spans="1:19" ht="11.25">
      <c r="A93" s="1" t="s">
        <v>200</v>
      </c>
      <c r="C93" s="1" t="s">
        <v>62</v>
      </c>
      <c r="D93" s="30"/>
      <c r="I93" s="23"/>
      <c r="L93" s="4"/>
      <c r="N93" s="4"/>
      <c r="O93" s="5">
        <v>2000</v>
      </c>
      <c r="S93" s="5" t="s">
        <v>201</v>
      </c>
    </row>
    <row r="94" spans="1:19" ht="11.25">
      <c r="A94" s="1" t="s">
        <v>202</v>
      </c>
      <c r="C94" s="1" t="s">
        <v>151</v>
      </c>
      <c r="D94" s="30">
        <v>243</v>
      </c>
      <c r="E94" s="4">
        <v>61</v>
      </c>
      <c r="F94" s="5">
        <v>347</v>
      </c>
      <c r="G94" s="4">
        <v>0.7002881844380403</v>
      </c>
      <c r="I94" s="23"/>
      <c r="J94" s="5">
        <v>1.125</v>
      </c>
      <c r="K94" s="5">
        <v>45</v>
      </c>
      <c r="L94" s="4">
        <v>5.4</v>
      </c>
      <c r="M94" s="5">
        <v>36</v>
      </c>
      <c r="N94" s="4">
        <v>6.75</v>
      </c>
      <c r="O94" s="5">
        <v>1995</v>
      </c>
      <c r="Q94" s="5">
        <v>6</v>
      </c>
      <c r="R94" s="5">
        <v>6</v>
      </c>
      <c r="S94" s="5" t="s">
        <v>180</v>
      </c>
    </row>
    <row r="95" spans="1:19" ht="11.25">
      <c r="A95" s="1" t="s">
        <v>203</v>
      </c>
      <c r="C95" s="1" t="s">
        <v>80</v>
      </c>
      <c r="D95" s="30">
        <v>438</v>
      </c>
      <c r="E95" s="4">
        <v>240</v>
      </c>
      <c r="F95" s="5">
        <v>537</v>
      </c>
      <c r="G95" s="4">
        <v>0.8156424581005587</v>
      </c>
      <c r="H95" s="5">
        <v>3182</v>
      </c>
      <c r="I95" s="23">
        <v>2.5633012511016933</v>
      </c>
      <c r="K95" s="5">
        <v>5</v>
      </c>
      <c r="L95" s="4">
        <v>87.6</v>
      </c>
      <c r="M95" s="5">
        <v>5</v>
      </c>
      <c r="N95" s="4">
        <v>87.6</v>
      </c>
      <c r="O95" s="5">
        <v>1994</v>
      </c>
      <c r="Q95" s="5">
        <v>8</v>
      </c>
      <c r="R95" s="5">
        <v>8</v>
      </c>
      <c r="S95" s="5" t="s">
        <v>204</v>
      </c>
    </row>
    <row r="96" spans="1:19" ht="11.25">
      <c r="A96" s="1" t="s">
        <v>205</v>
      </c>
      <c r="C96" s="1" t="s">
        <v>56</v>
      </c>
      <c r="D96" s="30">
        <v>431</v>
      </c>
      <c r="E96" s="4">
        <v>65</v>
      </c>
      <c r="F96" s="5">
        <v>775</v>
      </c>
      <c r="G96" s="4">
        <v>0.5561290322580645</v>
      </c>
      <c r="H96" s="5">
        <v>2838</v>
      </c>
      <c r="I96" s="23">
        <v>1.9595808042919822</v>
      </c>
      <c r="K96" s="5">
        <v>14</v>
      </c>
      <c r="L96" s="4">
        <v>30.785714285714285</v>
      </c>
      <c r="M96" s="5">
        <v>1</v>
      </c>
      <c r="N96" s="4">
        <v>431</v>
      </c>
      <c r="O96" s="5">
        <v>1984</v>
      </c>
      <c r="Q96" s="5">
        <v>24</v>
      </c>
      <c r="R96" s="5">
        <v>19</v>
      </c>
      <c r="S96" s="5" t="s">
        <v>75</v>
      </c>
    </row>
    <row r="97" spans="1:19" ht="11.25">
      <c r="A97" s="1" t="s">
        <v>206</v>
      </c>
      <c r="C97" s="1" t="s">
        <v>65</v>
      </c>
      <c r="D97" s="30">
        <v>325</v>
      </c>
      <c r="E97" s="4">
        <v>62</v>
      </c>
      <c r="F97" s="5">
        <v>580</v>
      </c>
      <c r="G97" s="4">
        <v>0.5603448275862069</v>
      </c>
      <c r="I97" s="23"/>
      <c r="K97" s="5">
        <v>11</v>
      </c>
      <c r="L97" s="4">
        <v>29.545454545454547</v>
      </c>
      <c r="M97" s="5">
        <v>7</v>
      </c>
      <c r="N97" s="4">
        <v>46.42857142857143</v>
      </c>
      <c r="O97" s="5">
        <v>1994</v>
      </c>
      <c r="Q97" s="5">
        <v>8</v>
      </c>
      <c r="R97" s="5">
        <v>7</v>
      </c>
      <c r="S97" s="5" t="s">
        <v>60</v>
      </c>
    </row>
    <row r="98" spans="1:19" ht="11.25">
      <c r="A98" s="1" t="s">
        <v>207</v>
      </c>
      <c r="C98" s="1" t="s">
        <v>99</v>
      </c>
      <c r="D98" s="30">
        <v>255</v>
      </c>
      <c r="E98" s="4">
        <v>77</v>
      </c>
      <c r="F98" s="5">
        <v>573</v>
      </c>
      <c r="G98" s="4">
        <v>0.44502617801047123</v>
      </c>
      <c r="H98" s="5">
        <v>3228</v>
      </c>
      <c r="I98" s="23">
        <v>1.3786436741340498</v>
      </c>
      <c r="J98" s="5">
        <v>0.46</v>
      </c>
      <c r="K98" s="5">
        <v>144</v>
      </c>
      <c r="L98" s="4">
        <v>1.7708333333333333</v>
      </c>
      <c r="M98" s="5">
        <v>23</v>
      </c>
      <c r="N98" s="4">
        <v>11.08695652173913</v>
      </c>
      <c r="O98" s="5">
        <v>1974</v>
      </c>
      <c r="P98" s="5">
        <v>700</v>
      </c>
      <c r="Q98" s="5">
        <v>29</v>
      </c>
      <c r="R98" s="5">
        <v>21</v>
      </c>
      <c r="S98" s="5" t="s">
        <v>53</v>
      </c>
    </row>
    <row r="99" spans="1:19" ht="11.25">
      <c r="A99" s="1" t="s">
        <v>208</v>
      </c>
      <c r="C99" s="1" t="s">
        <v>142</v>
      </c>
      <c r="D99" s="21">
        <v>107</v>
      </c>
      <c r="E99" s="4">
        <v>60</v>
      </c>
      <c r="F99" s="5">
        <v>373</v>
      </c>
      <c r="G99" s="4">
        <v>0.2868632707774799</v>
      </c>
      <c r="K99" s="5">
        <v>20</v>
      </c>
      <c r="L99" s="4">
        <v>5.35</v>
      </c>
      <c r="M99" s="5">
        <v>15</v>
      </c>
      <c r="N99" s="4">
        <v>7.133333333333334</v>
      </c>
      <c r="O99" s="5">
        <v>1996</v>
      </c>
      <c r="Q99" s="5">
        <v>24</v>
      </c>
      <c r="R99" s="5">
        <v>24</v>
      </c>
      <c r="S99" s="5" t="s">
        <v>83</v>
      </c>
    </row>
    <row r="100" spans="1:19" ht="12.75">
      <c r="A100" s="1" t="s">
        <v>209</v>
      </c>
      <c r="C100" s="1" t="s">
        <v>80</v>
      </c>
      <c r="D100" s="30">
        <v>231</v>
      </c>
      <c r="F100" s="5">
        <v>259</v>
      </c>
      <c r="G100" s="4">
        <v>0.8918918918918919</v>
      </c>
      <c r="H100" s="5">
        <v>3344</v>
      </c>
      <c r="I100" s="23">
        <v>2.667140825035562</v>
      </c>
      <c r="K100" s="5">
        <v>0</v>
      </c>
      <c r="L100" s="34"/>
      <c r="M100" s="5">
        <v>0</v>
      </c>
      <c r="O100" s="5">
        <v>1997</v>
      </c>
      <c r="Q100" s="5">
        <v>19</v>
      </c>
      <c r="R100" s="5">
        <v>19</v>
      </c>
      <c r="S100" s="5" t="s">
        <v>60</v>
      </c>
    </row>
    <row r="101" spans="1:19" ht="11.25">
      <c r="A101" s="1" t="s">
        <v>211</v>
      </c>
      <c r="C101" s="1" t="s">
        <v>56</v>
      </c>
      <c r="D101" s="30">
        <v>265</v>
      </c>
      <c r="E101" s="4">
        <v>265</v>
      </c>
      <c r="F101" s="5">
        <v>447</v>
      </c>
      <c r="G101" s="4">
        <v>0.5928411633109619</v>
      </c>
      <c r="H101" s="5">
        <v>2904</v>
      </c>
      <c r="I101" s="23">
        <v>2.041464060988161</v>
      </c>
      <c r="J101" s="5">
        <v>0.452</v>
      </c>
      <c r="K101" s="5">
        <v>261</v>
      </c>
      <c r="L101" s="4">
        <v>1.0153256704980842</v>
      </c>
      <c r="M101" s="5">
        <v>19</v>
      </c>
      <c r="N101" s="4">
        <v>13.947368421052632</v>
      </c>
      <c r="O101" s="5">
        <v>1963</v>
      </c>
      <c r="P101" s="5">
        <v>1000</v>
      </c>
      <c r="Q101" s="5">
        <v>496</v>
      </c>
      <c r="R101" s="5">
        <v>199</v>
      </c>
      <c r="S101" s="5" t="s">
        <v>83</v>
      </c>
    </row>
    <row r="102" spans="1:19" ht="11.25">
      <c r="A102" s="1" t="s">
        <v>212</v>
      </c>
      <c r="C102" s="1" t="s">
        <v>65</v>
      </c>
      <c r="D102" s="30">
        <v>165</v>
      </c>
      <c r="E102" s="4">
        <v>58</v>
      </c>
      <c r="F102" s="5">
        <v>525</v>
      </c>
      <c r="G102" s="4">
        <v>0.3142857142857143</v>
      </c>
      <c r="I102" s="23"/>
      <c r="K102" s="5">
        <v>26</v>
      </c>
      <c r="L102" s="4">
        <v>6.346153846153846</v>
      </c>
      <c r="M102" s="5">
        <v>12</v>
      </c>
      <c r="N102" s="4">
        <v>13.75</v>
      </c>
      <c r="O102" s="5">
        <v>1995</v>
      </c>
      <c r="Q102" s="5">
        <v>40</v>
      </c>
      <c r="R102" s="5">
        <v>40</v>
      </c>
      <c r="S102" s="5" t="s">
        <v>60</v>
      </c>
    </row>
    <row r="103" spans="1:19" ht="11.25">
      <c r="A103" s="1" t="s">
        <v>214</v>
      </c>
      <c r="C103" s="1" t="s">
        <v>62</v>
      </c>
      <c r="D103" s="21">
        <v>274</v>
      </c>
      <c r="E103" s="4">
        <v>50</v>
      </c>
      <c r="F103" s="5">
        <v>492</v>
      </c>
      <c r="G103" s="4">
        <v>0.556910569105691</v>
      </c>
      <c r="H103" s="5">
        <v>3060</v>
      </c>
      <c r="I103" s="23">
        <v>1.8199691800839577</v>
      </c>
      <c r="K103" s="5">
        <v>69</v>
      </c>
      <c r="L103" s="4">
        <v>3.971014492753623</v>
      </c>
      <c r="M103" s="5">
        <v>69</v>
      </c>
      <c r="N103" s="4">
        <v>3.971014492753623</v>
      </c>
      <c r="O103" s="5">
        <v>1996</v>
      </c>
      <c r="Q103" s="5">
        <v>31</v>
      </c>
      <c r="R103" s="5">
        <v>31</v>
      </c>
      <c r="S103" s="5" t="s">
        <v>66</v>
      </c>
    </row>
    <row r="104" spans="1:19" ht="11.25">
      <c r="A104" s="1" t="s">
        <v>215</v>
      </c>
      <c r="C104" s="1" t="s">
        <v>216</v>
      </c>
      <c r="D104" s="21">
        <v>150</v>
      </c>
      <c r="E104" s="4">
        <v>150</v>
      </c>
      <c r="F104" s="5">
        <v>600</v>
      </c>
      <c r="G104" s="4">
        <v>0.25</v>
      </c>
      <c r="H104" s="5">
        <v>2730</v>
      </c>
      <c r="I104" s="23">
        <v>0.9157509157509157</v>
      </c>
      <c r="K104" s="5">
        <v>18</v>
      </c>
      <c r="L104" s="4">
        <v>8.333333333333334</v>
      </c>
      <c r="M104" s="5">
        <v>12</v>
      </c>
      <c r="N104" s="22">
        <v>12.5</v>
      </c>
      <c r="O104" s="5">
        <v>1999</v>
      </c>
      <c r="Q104" s="5">
        <v>42</v>
      </c>
      <c r="R104" s="5">
        <v>10</v>
      </c>
      <c r="S104" s="5" t="s">
        <v>94</v>
      </c>
    </row>
    <row r="105" spans="1:19" ht="11.25">
      <c r="A105" s="1" t="s">
        <v>217</v>
      </c>
      <c r="C105" s="1" t="s">
        <v>218</v>
      </c>
      <c r="O105" s="5">
        <v>1999</v>
      </c>
      <c r="S105" s="5" t="s">
        <v>75</v>
      </c>
    </row>
    <row r="106" spans="1:19" ht="11.25">
      <c r="A106" s="1" t="s">
        <v>219</v>
      </c>
      <c r="C106" s="1" t="s">
        <v>220</v>
      </c>
      <c r="D106" s="30">
        <v>165</v>
      </c>
      <c r="E106" s="4">
        <v>108</v>
      </c>
      <c r="F106" s="5">
        <v>477</v>
      </c>
      <c r="G106" s="4">
        <v>0.34591194968553457</v>
      </c>
      <c r="I106" s="23"/>
      <c r="K106" s="5">
        <v>60</v>
      </c>
      <c r="L106" s="4">
        <v>2.75</v>
      </c>
      <c r="M106" s="5">
        <v>28</v>
      </c>
      <c r="N106" s="4">
        <v>5.892857142857143</v>
      </c>
      <c r="O106" s="5">
        <v>1979</v>
      </c>
      <c r="P106" s="5">
        <v>1400</v>
      </c>
      <c r="Q106" s="5">
        <v>25</v>
      </c>
      <c r="R106" s="5">
        <v>17</v>
      </c>
      <c r="S106" s="5" t="s">
        <v>94</v>
      </c>
    </row>
    <row r="107" spans="1:19" ht="11.25">
      <c r="A107" s="1" t="s">
        <v>221</v>
      </c>
      <c r="C107" s="1" t="s">
        <v>56</v>
      </c>
      <c r="D107" s="30"/>
      <c r="I107" s="23"/>
      <c r="L107" s="4"/>
      <c r="N107" s="4"/>
      <c r="O107" s="5">
        <v>1999</v>
      </c>
      <c r="S107" s="5" t="s">
        <v>70</v>
      </c>
    </row>
    <row r="108" spans="1:19" ht="11.25">
      <c r="A108" s="1" t="s">
        <v>222</v>
      </c>
      <c r="C108" s="1" t="s">
        <v>56</v>
      </c>
      <c r="D108" s="30">
        <v>490</v>
      </c>
      <c r="F108" s="5">
        <v>1197</v>
      </c>
      <c r="G108" s="4">
        <v>0.4093567251461988</v>
      </c>
      <c r="H108" s="5">
        <v>2460</v>
      </c>
      <c r="I108" s="23">
        <v>1.6640517282365805</v>
      </c>
      <c r="J108" s="5">
        <v>0.532</v>
      </c>
      <c r="K108" s="5">
        <v>412</v>
      </c>
      <c r="L108" s="4">
        <v>1.1893203883495145</v>
      </c>
      <c r="M108" s="5">
        <v>82</v>
      </c>
      <c r="N108" s="4">
        <v>5.975609756097561</v>
      </c>
      <c r="O108" s="5">
        <v>1988</v>
      </c>
      <c r="Q108" s="5">
        <v>53</v>
      </c>
      <c r="R108" s="5">
        <v>45</v>
      </c>
      <c r="S108" s="5" t="s">
        <v>170</v>
      </c>
    </row>
    <row r="109" spans="1:19" ht="11.25">
      <c r="A109" s="1" t="s">
        <v>223</v>
      </c>
      <c r="C109" s="1" t="s">
        <v>80</v>
      </c>
      <c r="D109" s="30">
        <v>167</v>
      </c>
      <c r="E109" s="4">
        <v>50</v>
      </c>
      <c r="F109" s="5">
        <v>227</v>
      </c>
      <c r="G109" s="4">
        <v>0.73568281938326</v>
      </c>
      <c r="H109" s="5">
        <v>3432</v>
      </c>
      <c r="I109" s="23">
        <v>2.143597958575932</v>
      </c>
      <c r="J109" s="5">
        <v>0.05</v>
      </c>
      <c r="K109" s="5">
        <v>18</v>
      </c>
      <c r="L109" s="4">
        <v>9.277777777777779</v>
      </c>
      <c r="M109" s="5">
        <v>1</v>
      </c>
      <c r="N109" s="4">
        <v>167</v>
      </c>
      <c r="O109" s="5">
        <v>1975</v>
      </c>
      <c r="Q109" s="5">
        <v>14</v>
      </c>
      <c r="R109" s="5">
        <v>8</v>
      </c>
      <c r="S109" s="5" t="s">
        <v>224</v>
      </c>
    </row>
    <row r="110" spans="1:19" ht="12.75">
      <c r="A110" s="1" t="s">
        <v>225</v>
      </c>
      <c r="C110" s="1" t="s">
        <v>44</v>
      </c>
      <c r="D110" s="30">
        <v>148</v>
      </c>
      <c r="E110" s="4">
        <v>61</v>
      </c>
      <c r="F110" s="5">
        <v>440</v>
      </c>
      <c r="G110" s="4">
        <v>0.33636363636363636</v>
      </c>
      <c r="H110" s="5">
        <v>3105</v>
      </c>
      <c r="I110" s="23">
        <v>1.0832967354706484</v>
      </c>
      <c r="K110" s="5">
        <v>0</v>
      </c>
      <c r="L110" s="34"/>
      <c r="M110" s="5" t="s">
        <v>6</v>
      </c>
      <c r="N110" s="4" t="s">
        <v>6</v>
      </c>
      <c r="O110" s="5">
        <v>2000</v>
      </c>
      <c r="Q110" s="5">
        <v>100</v>
      </c>
      <c r="R110" s="5">
        <v>2</v>
      </c>
      <c r="S110" s="5" t="s">
        <v>75</v>
      </c>
    </row>
    <row r="111" spans="1:19" ht="12.75">
      <c r="A111" s="1" t="s">
        <v>226</v>
      </c>
      <c r="C111" s="1" t="s">
        <v>65</v>
      </c>
      <c r="D111" s="30"/>
      <c r="I111" s="23"/>
      <c r="L111" s="34"/>
      <c r="N111" s="4"/>
      <c r="O111" s="5">
        <v>1973</v>
      </c>
      <c r="S111" s="5" t="s">
        <v>45</v>
      </c>
    </row>
    <row r="112" spans="1:19" ht="11.25">
      <c r="A112" s="1" t="s">
        <v>228</v>
      </c>
      <c r="C112" s="1" t="s">
        <v>44</v>
      </c>
      <c r="D112" s="30">
        <v>123</v>
      </c>
      <c r="E112" s="4">
        <v>53</v>
      </c>
      <c r="F112" s="5">
        <v>302</v>
      </c>
      <c r="G112" s="4">
        <v>0.40728476821192056</v>
      </c>
      <c r="H112" s="5">
        <v>2772</v>
      </c>
      <c r="I112" s="23">
        <v>1.469281270605774</v>
      </c>
      <c r="K112" s="5">
        <v>97</v>
      </c>
      <c r="L112" s="4">
        <v>1.268041237113402</v>
      </c>
      <c r="M112" s="5">
        <v>28</v>
      </c>
      <c r="N112" s="4">
        <v>4.392857142857143</v>
      </c>
      <c r="O112" s="5">
        <v>1969</v>
      </c>
      <c r="P112" s="5">
        <v>1051</v>
      </c>
      <c r="Q112" s="5">
        <v>337</v>
      </c>
      <c r="R112" s="5">
        <v>212</v>
      </c>
      <c r="S112" s="5" t="s">
        <v>45</v>
      </c>
    </row>
    <row r="113" spans="1:19" ht="11.25">
      <c r="A113" s="1" t="s">
        <v>229</v>
      </c>
      <c r="C113" s="1" t="s">
        <v>230</v>
      </c>
      <c r="D113" s="30">
        <v>575</v>
      </c>
      <c r="E113" s="4">
        <v>290</v>
      </c>
      <c r="F113" s="5">
        <v>736</v>
      </c>
      <c r="G113" s="4">
        <v>0.78125</v>
      </c>
      <c r="H113" s="5">
        <v>4264</v>
      </c>
      <c r="I113" s="23">
        <v>1.8321998123827392</v>
      </c>
      <c r="J113" s="5">
        <v>2.159</v>
      </c>
      <c r="K113" s="5">
        <v>544</v>
      </c>
      <c r="L113" s="4">
        <v>1.056985294117647</v>
      </c>
      <c r="M113" s="5">
        <v>190</v>
      </c>
      <c r="N113" s="4">
        <v>3.026315789473684</v>
      </c>
      <c r="O113" s="5">
        <v>1992</v>
      </c>
      <c r="Q113" s="5">
        <v>31</v>
      </c>
      <c r="R113" s="5">
        <v>29</v>
      </c>
      <c r="S113" s="5" t="s">
        <v>201</v>
      </c>
    </row>
    <row r="114" spans="1:19" ht="11.25">
      <c r="A114" s="1" t="s">
        <v>231</v>
      </c>
      <c r="C114" s="1" t="s">
        <v>232</v>
      </c>
      <c r="D114" s="30">
        <v>132</v>
      </c>
      <c r="E114" s="4">
        <v>60</v>
      </c>
      <c r="F114" s="5">
        <v>767</v>
      </c>
      <c r="G114" s="4">
        <v>0.17209908735332463</v>
      </c>
      <c r="H114" s="5">
        <v>2280</v>
      </c>
      <c r="I114" s="23">
        <v>0.7548205585672133</v>
      </c>
      <c r="J114" s="5">
        <v>0.253</v>
      </c>
      <c r="K114" s="5">
        <v>183</v>
      </c>
      <c r="L114" s="4">
        <v>0.7213114754098361</v>
      </c>
      <c r="M114" s="5">
        <v>21</v>
      </c>
      <c r="N114" s="4">
        <v>6.285714285714286</v>
      </c>
      <c r="O114" s="5">
        <v>1969</v>
      </c>
      <c r="P114" s="5">
        <v>1500</v>
      </c>
      <c r="Q114" s="5">
        <v>410</v>
      </c>
      <c r="R114" s="5">
        <v>288</v>
      </c>
      <c r="S114" s="5" t="s">
        <v>83</v>
      </c>
    </row>
    <row r="115" spans="1:19" ht="11.25">
      <c r="A115" s="1" t="s">
        <v>233</v>
      </c>
      <c r="C115" s="1" t="s">
        <v>234</v>
      </c>
      <c r="O115" s="5">
        <v>1998</v>
      </c>
      <c r="S115" s="5" t="s">
        <v>235</v>
      </c>
    </row>
    <row r="116" spans="1:19" ht="11.25">
      <c r="A116" s="1" t="s">
        <v>236</v>
      </c>
      <c r="C116" s="1" t="s">
        <v>237</v>
      </c>
      <c r="O116" s="5">
        <v>2003</v>
      </c>
      <c r="S116" s="5" t="s">
        <v>60</v>
      </c>
    </row>
    <row r="117" spans="1:19" ht="11.25">
      <c r="A117" s="1" t="s">
        <v>238</v>
      </c>
      <c r="C117" s="1" t="s">
        <v>56</v>
      </c>
      <c r="D117" s="30">
        <v>371</v>
      </c>
      <c r="E117" s="4">
        <v>50</v>
      </c>
      <c r="F117" s="5">
        <v>442</v>
      </c>
      <c r="G117" s="4">
        <v>0.8393665158371041</v>
      </c>
      <c r="H117" s="5">
        <v>2924</v>
      </c>
      <c r="I117" s="23">
        <v>2.870610519278742</v>
      </c>
      <c r="K117" s="5">
        <v>50</v>
      </c>
      <c r="L117" s="4">
        <v>7.42</v>
      </c>
      <c r="M117" s="5">
        <v>14</v>
      </c>
      <c r="N117" s="4">
        <v>26.5</v>
      </c>
      <c r="O117" s="5">
        <v>1984</v>
      </c>
      <c r="P117" s="5">
        <v>600</v>
      </c>
      <c r="Q117" s="5">
        <v>37</v>
      </c>
      <c r="R117" s="5">
        <v>30</v>
      </c>
      <c r="S117" s="5" t="s">
        <v>60</v>
      </c>
    </row>
    <row r="118" spans="1:19" ht="11.25">
      <c r="A118" s="1" t="s">
        <v>239</v>
      </c>
      <c r="C118" s="1" t="s">
        <v>56</v>
      </c>
      <c r="D118" s="30">
        <v>835</v>
      </c>
      <c r="E118" s="4">
        <v>835</v>
      </c>
      <c r="F118" s="5">
        <v>745</v>
      </c>
      <c r="G118" s="4">
        <v>1.1208053691275168</v>
      </c>
      <c r="H118" s="5">
        <v>4263</v>
      </c>
      <c r="I118" s="23">
        <v>2.6291470071018455</v>
      </c>
      <c r="J118" s="5">
        <v>0.242</v>
      </c>
      <c r="K118" s="5">
        <v>61</v>
      </c>
      <c r="L118" s="4">
        <v>13.688524590163935</v>
      </c>
      <c r="M118" s="5">
        <v>15</v>
      </c>
      <c r="N118" s="4">
        <v>55.666666666666664</v>
      </c>
      <c r="O118" s="5">
        <v>1982</v>
      </c>
      <c r="Q118" s="5">
        <v>29</v>
      </c>
      <c r="R118" s="5">
        <v>15</v>
      </c>
      <c r="S118" s="5" t="s">
        <v>224</v>
      </c>
    </row>
    <row r="119" spans="1:19" ht="11.25">
      <c r="A119" s="1" t="s">
        <v>240</v>
      </c>
      <c r="C119" s="1" t="s">
        <v>62</v>
      </c>
      <c r="D119" s="30"/>
      <c r="I119" s="23"/>
      <c r="L119" s="4"/>
      <c r="N119" s="4"/>
      <c r="O119" s="5">
        <v>1966</v>
      </c>
      <c r="S119" s="5" t="s">
        <v>108</v>
      </c>
    </row>
    <row r="120" spans="1:19" ht="11.25">
      <c r="A120" s="1" t="s">
        <v>241</v>
      </c>
      <c r="C120" s="1" t="s">
        <v>65</v>
      </c>
      <c r="D120" s="30"/>
      <c r="I120" s="23"/>
      <c r="L120" s="4"/>
      <c r="N120" s="4"/>
      <c r="O120" s="5">
        <v>1987</v>
      </c>
      <c r="S120" s="5" t="s">
        <v>75</v>
      </c>
    </row>
    <row r="121" spans="1:19" ht="11.25">
      <c r="A121" s="1" t="s">
        <v>242</v>
      </c>
      <c r="C121" s="1" t="s">
        <v>44</v>
      </c>
      <c r="D121" s="30">
        <v>145</v>
      </c>
      <c r="E121" s="4">
        <v>58</v>
      </c>
      <c r="F121" s="5">
        <v>969</v>
      </c>
      <c r="G121" s="4">
        <v>0.14963880288957687</v>
      </c>
      <c r="H121" s="5">
        <v>3082</v>
      </c>
      <c r="I121" s="23">
        <v>0.48552499315242337</v>
      </c>
      <c r="J121" s="5">
        <v>0.835</v>
      </c>
      <c r="K121" s="5">
        <v>1113</v>
      </c>
      <c r="L121" s="4">
        <v>0.1302785265049416</v>
      </c>
      <c r="M121" s="5">
        <v>81</v>
      </c>
      <c r="N121" s="4">
        <v>1.7901234567901234</v>
      </c>
      <c r="O121" s="5">
        <v>1960</v>
      </c>
      <c r="P121" s="5">
        <v>2000</v>
      </c>
      <c r="Q121" s="5">
        <v>393</v>
      </c>
      <c r="R121" s="5">
        <v>284</v>
      </c>
      <c r="S121" s="5" t="s">
        <v>75</v>
      </c>
    </row>
    <row r="122" spans="1:19" ht="11.25">
      <c r="A122" s="1" t="s">
        <v>243</v>
      </c>
      <c r="C122" s="1" t="s">
        <v>44</v>
      </c>
      <c r="D122" s="30">
        <v>259</v>
      </c>
      <c r="E122" s="4">
        <v>53</v>
      </c>
      <c r="F122" s="5">
        <v>410</v>
      </c>
      <c r="G122" s="4">
        <v>0.6317073170731707</v>
      </c>
      <c r="I122" s="23"/>
      <c r="K122" s="5">
        <v>5</v>
      </c>
      <c r="L122" s="4">
        <v>51.8</v>
      </c>
      <c r="M122" s="5">
        <v>5</v>
      </c>
      <c r="N122" s="4">
        <v>82</v>
      </c>
      <c r="O122" s="5">
        <v>1998</v>
      </c>
      <c r="P122" s="5" t="s">
        <v>6</v>
      </c>
      <c r="Q122" s="5">
        <v>27</v>
      </c>
      <c r="R122" s="5">
        <v>27</v>
      </c>
      <c r="S122" s="5" t="s">
        <v>244</v>
      </c>
    </row>
    <row r="123" spans="1:19" ht="11.25">
      <c r="A123" s="1" t="s">
        <v>245</v>
      </c>
      <c r="C123" s="1" t="s">
        <v>246</v>
      </c>
      <c r="D123" s="30">
        <v>190</v>
      </c>
      <c r="E123" s="4">
        <v>75</v>
      </c>
      <c r="F123" s="5">
        <v>315</v>
      </c>
      <c r="G123" s="4">
        <v>0.6031746031746031</v>
      </c>
      <c r="I123" s="23"/>
      <c r="K123" s="5">
        <v>0</v>
      </c>
      <c r="L123" s="4" t="s">
        <v>6</v>
      </c>
      <c r="M123" s="5">
        <v>0</v>
      </c>
      <c r="N123" s="4" t="s">
        <v>6</v>
      </c>
      <c r="O123" s="5">
        <v>1999</v>
      </c>
      <c r="Q123" s="5">
        <v>0</v>
      </c>
      <c r="R123" s="5">
        <v>0</v>
      </c>
      <c r="S123" s="5" t="s">
        <v>170</v>
      </c>
    </row>
    <row r="124" spans="1:19" ht="11.25">
      <c r="A124" s="1" t="s">
        <v>247</v>
      </c>
      <c r="C124" s="1" t="s">
        <v>230</v>
      </c>
      <c r="D124" s="30">
        <v>375</v>
      </c>
      <c r="E124" s="4">
        <v>265</v>
      </c>
      <c r="F124" s="5">
        <v>351</v>
      </c>
      <c r="G124" s="4">
        <v>1.0683760683760684</v>
      </c>
      <c r="H124" s="5">
        <v>4025</v>
      </c>
      <c r="I124" s="23">
        <v>2.654350480437437</v>
      </c>
      <c r="K124" s="5">
        <v>40</v>
      </c>
      <c r="L124" s="4">
        <v>9.375</v>
      </c>
      <c r="M124" s="5">
        <v>29</v>
      </c>
      <c r="N124" s="4">
        <v>12.931034482758621</v>
      </c>
      <c r="O124" s="5">
        <v>1996</v>
      </c>
      <c r="Q124" s="5">
        <v>17</v>
      </c>
      <c r="R124" s="5">
        <v>17</v>
      </c>
      <c r="S124" s="5" t="s">
        <v>66</v>
      </c>
    </row>
    <row r="125" spans="1:19" ht="11.25">
      <c r="A125" s="1" t="s">
        <v>248</v>
      </c>
      <c r="C125" s="1" t="s">
        <v>56</v>
      </c>
      <c r="D125" s="30">
        <v>437</v>
      </c>
      <c r="E125" s="4">
        <v>80</v>
      </c>
      <c r="F125" s="5">
        <v>464</v>
      </c>
      <c r="G125" s="4">
        <v>0.9418103448275862</v>
      </c>
      <c r="H125" s="5">
        <v>4324</v>
      </c>
      <c r="I125" s="23">
        <v>2.1780997798972854</v>
      </c>
      <c r="J125" s="5">
        <v>0.284</v>
      </c>
      <c r="K125" s="5">
        <v>249</v>
      </c>
      <c r="L125" s="4">
        <v>1.7550200803212852</v>
      </c>
      <c r="M125" s="5">
        <v>23</v>
      </c>
      <c r="N125" s="4">
        <v>19</v>
      </c>
      <c r="O125" s="5">
        <v>1985</v>
      </c>
      <c r="Q125" s="5">
        <v>75</v>
      </c>
      <c r="R125" s="5">
        <v>57</v>
      </c>
      <c r="S125" s="5" t="s">
        <v>60</v>
      </c>
    </row>
    <row r="126" spans="1:19" ht="11.25">
      <c r="A126" s="1" t="s">
        <v>249</v>
      </c>
      <c r="C126" s="1" t="s">
        <v>62</v>
      </c>
      <c r="D126" s="30">
        <v>436</v>
      </c>
      <c r="F126" s="5">
        <v>582</v>
      </c>
      <c r="G126" s="4">
        <v>0.7491408934707904</v>
      </c>
      <c r="H126" s="5">
        <v>3366</v>
      </c>
      <c r="I126" s="23">
        <v>2.2256116858906427</v>
      </c>
      <c r="J126" s="5">
        <v>0.535</v>
      </c>
      <c r="K126" s="5">
        <v>382</v>
      </c>
      <c r="L126" s="4">
        <v>1.1413612565445026</v>
      </c>
      <c r="M126" s="5">
        <v>38</v>
      </c>
      <c r="N126" s="4">
        <v>11.473684210526315</v>
      </c>
      <c r="O126" s="5">
        <v>1971</v>
      </c>
      <c r="Q126" s="5">
        <v>80</v>
      </c>
      <c r="R126" s="5">
        <v>52</v>
      </c>
      <c r="S126" s="5" t="s">
        <v>170</v>
      </c>
    </row>
    <row r="127" spans="1:19" ht="11.25">
      <c r="A127" s="1" t="s">
        <v>250</v>
      </c>
      <c r="C127" s="1" t="s">
        <v>80</v>
      </c>
      <c r="D127" s="30"/>
      <c r="I127" s="23"/>
      <c r="L127" s="4"/>
      <c r="N127" s="4"/>
      <c r="O127" s="5">
        <v>2001</v>
      </c>
      <c r="S127" s="5" t="s">
        <v>201</v>
      </c>
    </row>
    <row r="128" spans="1:19" ht="11.25">
      <c r="A128" s="1" t="s">
        <v>251</v>
      </c>
      <c r="C128" s="1" t="s">
        <v>56</v>
      </c>
      <c r="D128" s="30">
        <v>799</v>
      </c>
      <c r="E128" s="4">
        <v>799</v>
      </c>
      <c r="F128" s="5">
        <v>1230</v>
      </c>
      <c r="G128" s="4">
        <v>0.6495934959349593</v>
      </c>
      <c r="H128" s="5">
        <v>3124</v>
      </c>
      <c r="I128" s="23">
        <v>2.0793645836586405</v>
      </c>
      <c r="J128" s="5">
        <v>0.528</v>
      </c>
      <c r="K128" s="5">
        <v>313</v>
      </c>
      <c r="L128" s="4">
        <v>2.5527156549520766</v>
      </c>
      <c r="M128" s="5">
        <v>47</v>
      </c>
      <c r="N128" s="4">
        <v>17</v>
      </c>
      <c r="O128" s="5">
        <v>1983</v>
      </c>
      <c r="P128" s="5">
        <v>800</v>
      </c>
      <c r="Q128" s="5">
        <v>98</v>
      </c>
      <c r="R128" s="5">
        <v>81</v>
      </c>
      <c r="S128" s="5" t="s">
        <v>180</v>
      </c>
    </row>
    <row r="129" spans="1:19" ht="11.25">
      <c r="A129" s="1" t="s">
        <v>252</v>
      </c>
      <c r="C129" s="1" t="s">
        <v>56</v>
      </c>
      <c r="D129" s="30">
        <v>1538</v>
      </c>
      <c r="E129" s="4">
        <v>140</v>
      </c>
      <c r="F129" s="5">
        <v>1785</v>
      </c>
      <c r="G129" s="4">
        <v>0.861624649859944</v>
      </c>
      <c r="I129" s="23"/>
      <c r="K129" s="5">
        <v>253</v>
      </c>
      <c r="L129" s="4">
        <v>6.07905138339921</v>
      </c>
      <c r="M129" s="5">
        <v>127</v>
      </c>
      <c r="N129" s="4">
        <v>12.11023622047244</v>
      </c>
      <c r="O129" s="5">
        <v>1976</v>
      </c>
      <c r="Q129" s="5">
        <v>56</v>
      </c>
      <c r="R129" s="5">
        <v>39</v>
      </c>
      <c r="S129" s="5" t="s">
        <v>60</v>
      </c>
    </row>
    <row r="130" spans="1:19" ht="11.25">
      <c r="A130" s="1" t="s">
        <v>253</v>
      </c>
      <c r="C130" s="1" t="s">
        <v>254</v>
      </c>
      <c r="D130" s="30">
        <v>7619</v>
      </c>
      <c r="E130" s="4">
        <v>7619</v>
      </c>
      <c r="F130" s="5">
        <v>1516</v>
      </c>
      <c r="G130" s="4">
        <v>5.025725593667546</v>
      </c>
      <c r="I130" s="23"/>
      <c r="K130" s="5">
        <v>34</v>
      </c>
      <c r="L130" s="4">
        <v>224.08823529411765</v>
      </c>
      <c r="M130" s="5">
        <v>3</v>
      </c>
      <c r="N130" s="4">
        <v>2539.6666666666665</v>
      </c>
      <c r="O130" s="5">
        <v>1974</v>
      </c>
      <c r="P130" s="5">
        <v>500</v>
      </c>
      <c r="Q130" s="5">
        <v>70</v>
      </c>
      <c r="R130" s="5">
        <v>20</v>
      </c>
      <c r="S130" s="5" t="s">
        <v>60</v>
      </c>
    </row>
    <row r="131" spans="1:19" ht="11.25">
      <c r="A131" s="1" t="s">
        <v>255</v>
      </c>
      <c r="C131" s="1" t="s">
        <v>65</v>
      </c>
      <c r="D131" s="30">
        <v>382</v>
      </c>
      <c r="E131" s="4">
        <v>94</v>
      </c>
      <c r="F131" s="5">
        <v>453</v>
      </c>
      <c r="G131" s="4">
        <v>0.8432671081677704</v>
      </c>
      <c r="H131" s="5">
        <v>3500</v>
      </c>
      <c r="I131" s="23">
        <v>2.4093345947650584</v>
      </c>
      <c r="K131" s="5">
        <v>17</v>
      </c>
      <c r="L131" s="4">
        <v>22.470588235294116</v>
      </c>
      <c r="M131" s="5">
        <v>7</v>
      </c>
      <c r="N131" s="4">
        <v>54.57142857142857</v>
      </c>
      <c r="O131" s="5">
        <v>1994</v>
      </c>
      <c r="Q131" s="5">
        <v>15</v>
      </c>
      <c r="R131" s="5">
        <v>13</v>
      </c>
      <c r="S131" s="5" t="s">
        <v>256</v>
      </c>
    </row>
    <row r="132" spans="1:19" ht="11.25">
      <c r="A132" s="1" t="s">
        <v>257</v>
      </c>
      <c r="C132" s="1" t="s">
        <v>246</v>
      </c>
      <c r="D132" s="30">
        <v>212</v>
      </c>
      <c r="E132" s="4">
        <v>85</v>
      </c>
      <c r="F132" s="5">
        <v>471</v>
      </c>
      <c r="G132" s="4">
        <v>0.45010615711252655</v>
      </c>
      <c r="I132" s="23"/>
      <c r="K132" s="5">
        <v>3</v>
      </c>
      <c r="L132" s="4">
        <v>70.66666666666667</v>
      </c>
      <c r="M132" s="5">
        <v>3</v>
      </c>
      <c r="N132" s="4">
        <v>70.66666666666667</v>
      </c>
      <c r="O132" s="5">
        <v>1998</v>
      </c>
      <c r="Q132" s="5">
        <v>12</v>
      </c>
      <c r="R132" s="5">
        <v>12</v>
      </c>
      <c r="S132" s="5" t="s">
        <v>66</v>
      </c>
    </row>
    <row r="133" spans="1:19" ht="11.25">
      <c r="A133" s="1" t="s">
        <v>258</v>
      </c>
      <c r="C133" s="1" t="s">
        <v>142</v>
      </c>
      <c r="D133" s="21">
        <v>130</v>
      </c>
      <c r="E133" s="4">
        <v>42</v>
      </c>
      <c r="F133" s="5">
        <v>814</v>
      </c>
      <c r="G133" s="4">
        <v>0.1597051597051597</v>
      </c>
      <c r="H133" s="5">
        <v>3024</v>
      </c>
      <c r="I133" s="23">
        <v>0.528125528125528</v>
      </c>
      <c r="K133" s="5">
        <v>69</v>
      </c>
      <c r="L133" s="4">
        <v>1.8840579710144927</v>
      </c>
      <c r="M133" s="5">
        <v>51</v>
      </c>
      <c r="N133" s="4">
        <v>2.549019607843137</v>
      </c>
      <c r="O133" s="5">
        <v>1947</v>
      </c>
      <c r="P133" s="5">
        <v>2900</v>
      </c>
      <c r="Q133" s="5">
        <v>800</v>
      </c>
      <c r="R133" s="5">
        <v>532</v>
      </c>
      <c r="S133" s="5" t="s">
        <v>180</v>
      </c>
    </row>
    <row r="134" spans="1:19" ht="11.25">
      <c r="A134" s="1" t="s">
        <v>259</v>
      </c>
      <c r="C134" s="1" t="s">
        <v>65</v>
      </c>
      <c r="D134" s="30">
        <v>470</v>
      </c>
      <c r="E134" s="4">
        <v>136</v>
      </c>
      <c r="F134" s="5">
        <v>469</v>
      </c>
      <c r="G134" s="4">
        <v>1.0021321961620469</v>
      </c>
      <c r="H134" s="5">
        <v>3400</v>
      </c>
      <c r="I134" s="23">
        <v>2.9474476357707258</v>
      </c>
      <c r="K134" s="5">
        <v>16</v>
      </c>
      <c r="L134" s="4">
        <v>29.375</v>
      </c>
      <c r="M134" s="5">
        <v>15</v>
      </c>
      <c r="N134" s="4">
        <v>31.333333333333332</v>
      </c>
      <c r="O134" s="5">
        <v>1986</v>
      </c>
      <c r="Q134" s="5">
        <v>44</v>
      </c>
      <c r="R134" s="5">
        <v>36</v>
      </c>
      <c r="S134" s="5" t="s">
        <v>75</v>
      </c>
    </row>
    <row r="135" spans="1:19" ht="11.25">
      <c r="A135" s="1" t="s">
        <v>260</v>
      </c>
      <c r="C135" s="1" t="s">
        <v>56</v>
      </c>
      <c r="D135" s="30">
        <v>242</v>
      </c>
      <c r="E135" s="4">
        <v>95</v>
      </c>
      <c r="F135" s="5">
        <v>485</v>
      </c>
      <c r="G135" s="4">
        <v>0.49896907216494846</v>
      </c>
      <c r="I135" s="23"/>
      <c r="K135" s="5">
        <v>10</v>
      </c>
      <c r="L135" s="4">
        <v>24.2</v>
      </c>
      <c r="M135" s="5">
        <v>4</v>
      </c>
      <c r="N135" s="4">
        <v>60.5</v>
      </c>
      <c r="O135" s="5">
        <v>1990</v>
      </c>
      <c r="Q135" s="5">
        <v>40</v>
      </c>
      <c r="R135" s="5">
        <v>16</v>
      </c>
      <c r="S135" s="5" t="s">
        <v>66</v>
      </c>
    </row>
    <row r="136" spans="1:19" ht="11.25">
      <c r="A136" s="1" t="s">
        <v>261</v>
      </c>
      <c r="C136" s="1" t="s">
        <v>44</v>
      </c>
      <c r="D136" s="30">
        <v>225</v>
      </c>
      <c r="E136" s="4">
        <v>45</v>
      </c>
      <c r="F136" s="5">
        <v>320</v>
      </c>
      <c r="G136" s="4">
        <v>0.703125</v>
      </c>
      <c r="I136" s="23"/>
      <c r="K136" s="5">
        <v>1</v>
      </c>
      <c r="L136" s="4">
        <v>225</v>
      </c>
      <c r="M136" s="5">
        <v>1</v>
      </c>
      <c r="N136" s="4">
        <v>225</v>
      </c>
      <c r="O136" s="5">
        <v>1999</v>
      </c>
      <c r="Q136" s="5">
        <v>2</v>
      </c>
      <c r="R136" s="5">
        <v>2</v>
      </c>
      <c r="S136" s="5" t="s">
        <v>66</v>
      </c>
    </row>
    <row r="137" spans="1:19" ht="11.25">
      <c r="A137" s="1" t="s">
        <v>263</v>
      </c>
      <c r="C137" s="1" t="s">
        <v>56</v>
      </c>
      <c r="D137" s="30">
        <v>392</v>
      </c>
      <c r="E137" s="4">
        <v>112</v>
      </c>
      <c r="F137" s="5">
        <v>585</v>
      </c>
      <c r="G137" s="4">
        <v>0.67008547008547</v>
      </c>
      <c r="H137" s="5">
        <v>3479</v>
      </c>
      <c r="I137" s="23">
        <v>1.9260864331286867</v>
      </c>
      <c r="J137" s="5">
        <v>0.426</v>
      </c>
      <c r="K137" s="5">
        <v>126</v>
      </c>
      <c r="L137" s="4">
        <v>3.111111111111111</v>
      </c>
      <c r="M137" s="5">
        <v>29</v>
      </c>
      <c r="N137" s="4">
        <v>13.517241379310345</v>
      </c>
      <c r="O137" s="5">
        <v>1980</v>
      </c>
      <c r="P137" s="5">
        <v>600</v>
      </c>
      <c r="Q137" s="5">
        <v>84</v>
      </c>
      <c r="R137" s="5">
        <v>71</v>
      </c>
      <c r="S137" s="5" t="s">
        <v>204</v>
      </c>
    </row>
    <row r="138" spans="1:19" ht="11.25">
      <c r="A138" s="1" t="s">
        <v>264</v>
      </c>
      <c r="C138" s="1" t="s">
        <v>80</v>
      </c>
      <c r="D138" s="30">
        <v>429</v>
      </c>
      <c r="E138" s="4">
        <v>150</v>
      </c>
      <c r="F138" s="5">
        <v>640</v>
      </c>
      <c r="G138" s="4">
        <v>0.6703125</v>
      </c>
      <c r="I138" s="23"/>
      <c r="K138" s="5">
        <v>50</v>
      </c>
      <c r="L138" s="4">
        <v>8.58</v>
      </c>
      <c r="M138" s="5">
        <v>41</v>
      </c>
      <c r="N138" s="4">
        <v>10.463414634146341</v>
      </c>
      <c r="O138" s="5">
        <v>1994</v>
      </c>
      <c r="Q138" s="5">
        <v>5</v>
      </c>
      <c r="R138" s="5">
        <v>5</v>
      </c>
      <c r="S138" s="5" t="s">
        <v>94</v>
      </c>
    </row>
    <row r="139" spans="1:19" ht="11.25">
      <c r="A139" s="1" t="s">
        <v>265</v>
      </c>
      <c r="C139" s="1" t="s">
        <v>65</v>
      </c>
      <c r="D139" s="21">
        <v>207</v>
      </c>
      <c r="E139" s="4">
        <v>125</v>
      </c>
      <c r="F139" s="5">
        <v>443</v>
      </c>
      <c r="G139" s="4">
        <v>0.4672686230248307</v>
      </c>
      <c r="K139" s="5">
        <v>15</v>
      </c>
      <c r="L139" s="4">
        <v>13.8</v>
      </c>
      <c r="M139" s="5">
        <v>4</v>
      </c>
      <c r="N139" s="4">
        <v>51.75</v>
      </c>
      <c r="O139" s="5">
        <v>1987</v>
      </c>
      <c r="Q139" s="5">
        <v>69</v>
      </c>
      <c r="R139" s="5">
        <v>58</v>
      </c>
      <c r="S139" s="5" t="s">
        <v>244</v>
      </c>
    </row>
    <row r="140" spans="1:19" ht="11.25">
      <c r="A140" s="1" t="s">
        <v>266</v>
      </c>
      <c r="C140" s="1" t="s">
        <v>44</v>
      </c>
      <c r="D140" s="30">
        <v>539</v>
      </c>
      <c r="E140" s="4">
        <v>128</v>
      </c>
      <c r="F140" s="5">
        <v>678</v>
      </c>
      <c r="G140" s="4">
        <v>0.7949852507374632</v>
      </c>
      <c r="I140" s="23"/>
      <c r="K140" s="5">
        <v>1</v>
      </c>
      <c r="L140" s="4">
        <v>539</v>
      </c>
      <c r="M140" s="5">
        <v>3</v>
      </c>
      <c r="N140" s="4">
        <v>179.66666666666666</v>
      </c>
      <c r="O140" s="5">
        <v>1993</v>
      </c>
      <c r="Q140" s="5">
        <v>0</v>
      </c>
      <c r="R140" s="5">
        <v>0</v>
      </c>
      <c r="S140" s="5" t="s">
        <v>119</v>
      </c>
    </row>
    <row r="141" spans="1:19" ht="11.25">
      <c r="A141" s="1" t="s">
        <v>267</v>
      </c>
      <c r="C141" s="1" t="s">
        <v>56</v>
      </c>
      <c r="D141" s="30">
        <v>355</v>
      </c>
      <c r="E141" s="4">
        <v>50</v>
      </c>
      <c r="F141" s="5">
        <v>577</v>
      </c>
      <c r="G141" s="4">
        <v>0.6152512998266898</v>
      </c>
      <c r="H141" s="5">
        <v>3443</v>
      </c>
      <c r="I141" s="23">
        <v>1.786962822616003</v>
      </c>
      <c r="J141" s="5">
        <v>0.157</v>
      </c>
      <c r="K141" s="5">
        <v>56</v>
      </c>
      <c r="L141" s="4">
        <v>6.339285714285714</v>
      </c>
      <c r="M141" s="5">
        <v>11</v>
      </c>
      <c r="N141" s="4">
        <v>32.27272727272727</v>
      </c>
      <c r="O141" s="5">
        <v>1988</v>
      </c>
      <c r="Q141" s="5">
        <v>31</v>
      </c>
      <c r="R141" s="5">
        <v>27</v>
      </c>
      <c r="S141" s="5" t="s">
        <v>110</v>
      </c>
    </row>
    <row r="142" spans="1:19" ht="11.25">
      <c r="A142" s="1" t="s">
        <v>268</v>
      </c>
      <c r="C142" s="1" t="s">
        <v>44</v>
      </c>
      <c r="D142" s="30">
        <v>131</v>
      </c>
      <c r="E142" s="4">
        <v>54</v>
      </c>
      <c r="F142" s="5">
        <v>506</v>
      </c>
      <c r="G142" s="4">
        <v>0.25889328063241107</v>
      </c>
      <c r="I142" s="23"/>
      <c r="K142" s="5">
        <v>12</v>
      </c>
      <c r="L142" s="4">
        <v>10.916666666666666</v>
      </c>
      <c r="M142" s="5">
        <v>10</v>
      </c>
      <c r="N142" s="4">
        <v>13.1</v>
      </c>
      <c r="O142" s="5">
        <v>1949</v>
      </c>
      <c r="Q142" s="5">
        <v>12</v>
      </c>
      <c r="R142" s="5">
        <v>5</v>
      </c>
      <c r="S142" s="5" t="s">
        <v>75</v>
      </c>
    </row>
    <row r="143" spans="1:19" ht="11.25">
      <c r="A143" s="1" t="s">
        <v>269</v>
      </c>
      <c r="C143" s="1" t="s">
        <v>112</v>
      </c>
      <c r="D143" s="30">
        <v>823</v>
      </c>
      <c r="E143" s="4">
        <v>141</v>
      </c>
      <c r="F143" s="5">
        <v>350</v>
      </c>
      <c r="G143" s="4">
        <v>2.3514285714285714</v>
      </c>
      <c r="J143" s="5">
        <v>0</v>
      </c>
      <c r="K143" s="5">
        <v>6</v>
      </c>
      <c r="L143" s="4">
        <v>137.16666666666666</v>
      </c>
      <c r="M143" s="5">
        <v>0</v>
      </c>
      <c r="O143" s="5">
        <v>1996</v>
      </c>
      <c r="Q143" s="38">
        <v>76</v>
      </c>
      <c r="R143" s="38">
        <v>25</v>
      </c>
      <c r="S143" s="5" t="s">
        <v>110</v>
      </c>
    </row>
    <row r="144" spans="1:19" ht="11.25">
      <c r="A144" s="1" t="s">
        <v>270</v>
      </c>
      <c r="C144" s="1" t="s">
        <v>65</v>
      </c>
      <c r="D144" s="30"/>
      <c r="I144" s="23"/>
      <c r="L144" s="4"/>
      <c r="N144" s="4"/>
      <c r="O144" s="5">
        <v>1979</v>
      </c>
      <c r="S144" s="5" t="s">
        <v>83</v>
      </c>
    </row>
    <row r="145" spans="1:19" ht="11.25">
      <c r="A145" s="1" t="s">
        <v>271</v>
      </c>
      <c r="C145" s="1" t="s">
        <v>56</v>
      </c>
      <c r="D145" s="30">
        <v>710</v>
      </c>
      <c r="E145" s="4">
        <v>70</v>
      </c>
      <c r="F145" s="5">
        <v>1112</v>
      </c>
      <c r="G145" s="4">
        <v>0.6384892086330936</v>
      </c>
      <c r="H145" s="5">
        <v>2945</v>
      </c>
      <c r="I145" s="23">
        <v>2.168044851046158</v>
      </c>
      <c r="J145" s="5">
        <v>0.479</v>
      </c>
      <c r="K145" s="5">
        <v>406</v>
      </c>
      <c r="L145" s="4">
        <v>1.748768472906404</v>
      </c>
      <c r="M145" s="5">
        <v>23</v>
      </c>
      <c r="N145" s="4">
        <v>30.869565217391305</v>
      </c>
      <c r="O145" s="5">
        <v>1979</v>
      </c>
      <c r="P145" s="5">
        <v>900</v>
      </c>
      <c r="Q145" s="5">
        <v>193</v>
      </c>
      <c r="R145" s="5">
        <v>154</v>
      </c>
      <c r="S145" s="5" t="s">
        <v>58</v>
      </c>
    </row>
    <row r="146" spans="1:19" ht="11.25">
      <c r="A146" s="1" t="s">
        <v>272</v>
      </c>
      <c r="C146" s="1" t="s">
        <v>99</v>
      </c>
      <c r="D146" s="30">
        <v>230</v>
      </c>
      <c r="E146" s="4">
        <v>78</v>
      </c>
      <c r="F146" s="5">
        <v>650</v>
      </c>
      <c r="G146" s="4">
        <v>0.35384615384615387</v>
      </c>
      <c r="I146" s="23"/>
      <c r="K146" s="5">
        <v>30</v>
      </c>
      <c r="L146" s="4">
        <v>7.666666666666667</v>
      </c>
      <c r="M146" s="5">
        <v>23</v>
      </c>
      <c r="N146" s="4">
        <v>10</v>
      </c>
      <c r="O146" s="5">
        <v>1992</v>
      </c>
      <c r="Q146" s="5">
        <v>21</v>
      </c>
      <c r="R146" s="5">
        <v>19</v>
      </c>
      <c r="S146" s="5" t="s">
        <v>110</v>
      </c>
    </row>
    <row r="147" spans="1:19" ht="11.25">
      <c r="A147" s="1" t="s">
        <v>273</v>
      </c>
      <c r="C147" s="1" t="s">
        <v>274</v>
      </c>
      <c r="D147" s="21">
        <v>30</v>
      </c>
      <c r="E147" s="4">
        <v>15</v>
      </c>
      <c r="F147" s="5">
        <v>637</v>
      </c>
      <c r="G147" s="4">
        <v>0.04709576138147567</v>
      </c>
      <c r="K147" s="5">
        <v>29</v>
      </c>
      <c r="L147" s="4">
        <v>1.0344827586206897</v>
      </c>
      <c r="M147" s="5">
        <v>16</v>
      </c>
      <c r="N147" s="4">
        <v>1.875</v>
      </c>
      <c r="O147" s="5">
        <v>1969</v>
      </c>
      <c r="Q147" s="38">
        <v>70</v>
      </c>
      <c r="R147" s="38">
        <v>38</v>
      </c>
      <c r="S147" s="5" t="s">
        <v>53</v>
      </c>
    </row>
    <row r="148" spans="1:19" ht="11.25">
      <c r="A148" s="1" t="s">
        <v>275</v>
      </c>
      <c r="C148" s="1" t="s">
        <v>276</v>
      </c>
      <c r="D148" s="30">
        <v>96</v>
      </c>
      <c r="E148" s="4">
        <v>77</v>
      </c>
      <c r="F148" s="5">
        <v>277</v>
      </c>
      <c r="G148" s="4">
        <v>0.34657039711191334</v>
      </c>
      <c r="H148" s="5">
        <v>4218</v>
      </c>
      <c r="I148" s="23">
        <v>0.8216462710097518</v>
      </c>
      <c r="J148" s="5">
        <v>0.547</v>
      </c>
      <c r="K148" s="5">
        <v>220</v>
      </c>
      <c r="L148" s="4">
        <v>0.43636363636363634</v>
      </c>
      <c r="M148" s="5">
        <v>29</v>
      </c>
      <c r="N148" s="4">
        <v>3.310344827586207</v>
      </c>
      <c r="O148" s="5">
        <v>1948</v>
      </c>
      <c r="Q148" s="5">
        <v>65</v>
      </c>
      <c r="R148" s="5">
        <v>43</v>
      </c>
      <c r="S148" s="5" t="s">
        <v>53</v>
      </c>
    </row>
    <row r="149" spans="1:19" ht="11.25">
      <c r="A149" s="1" t="s">
        <v>277</v>
      </c>
      <c r="C149" s="1" t="s">
        <v>230</v>
      </c>
      <c r="D149" s="30">
        <v>870</v>
      </c>
      <c r="E149" s="4">
        <v>870</v>
      </c>
      <c r="F149" s="5">
        <v>689</v>
      </c>
      <c r="G149" s="4">
        <v>1.262699564586357</v>
      </c>
      <c r="H149" s="5">
        <v>3680</v>
      </c>
      <c r="I149" s="23">
        <v>3.431248816810753</v>
      </c>
      <c r="J149" s="5">
        <v>0.836</v>
      </c>
      <c r="K149" s="5">
        <v>412</v>
      </c>
      <c r="L149" s="4">
        <v>2.1116504854368934</v>
      </c>
      <c r="M149" s="5">
        <v>56</v>
      </c>
      <c r="N149" s="4">
        <v>15.535714285714286</v>
      </c>
      <c r="O149" s="5">
        <v>1986</v>
      </c>
      <c r="Q149" s="5">
        <v>101</v>
      </c>
      <c r="R149" s="5">
        <v>81</v>
      </c>
      <c r="S149" s="5" t="s">
        <v>140</v>
      </c>
    </row>
    <row r="150" spans="1:19" ht="11.25">
      <c r="A150" s="1" t="s">
        <v>278</v>
      </c>
      <c r="C150" s="1" t="s">
        <v>279</v>
      </c>
      <c r="D150" s="21">
        <v>80</v>
      </c>
      <c r="E150" s="4">
        <v>40</v>
      </c>
      <c r="F150" s="5">
        <v>391</v>
      </c>
      <c r="G150" s="4">
        <v>0.20460358056265984</v>
      </c>
      <c r="H150" s="5">
        <v>1984</v>
      </c>
      <c r="I150" s="23">
        <v>1.0312680471908258</v>
      </c>
      <c r="K150" s="5">
        <v>7</v>
      </c>
      <c r="L150" s="4">
        <v>11.428571428571429</v>
      </c>
      <c r="M150" s="5">
        <v>3</v>
      </c>
      <c r="N150" s="4">
        <v>26.666666666666668</v>
      </c>
      <c r="O150" s="5">
        <v>1998</v>
      </c>
      <c r="Q150" s="5">
        <v>16</v>
      </c>
      <c r="R150" s="5">
        <v>16</v>
      </c>
      <c r="S150" s="5" t="s">
        <v>75</v>
      </c>
    </row>
    <row r="151" spans="1:19" ht="11.25">
      <c r="A151" s="1" t="s">
        <v>280</v>
      </c>
      <c r="C151" s="1" t="s">
        <v>56</v>
      </c>
      <c r="D151" s="30">
        <v>269</v>
      </c>
      <c r="E151" s="4">
        <v>95</v>
      </c>
      <c r="F151" s="5">
        <v>644</v>
      </c>
      <c r="G151" s="4">
        <v>0.41770186335403725</v>
      </c>
      <c r="H151" s="5">
        <v>3278</v>
      </c>
      <c r="I151" s="23">
        <v>1.274258277468082</v>
      </c>
      <c r="K151" s="5">
        <v>13</v>
      </c>
      <c r="L151" s="4">
        <v>20.692307692307693</v>
      </c>
      <c r="M151" s="5">
        <v>0</v>
      </c>
      <c r="N151" s="4"/>
      <c r="O151" s="5">
        <v>1989</v>
      </c>
      <c r="Q151" s="5">
        <v>8</v>
      </c>
      <c r="R151" s="5">
        <v>7</v>
      </c>
      <c r="S151" s="5" t="s">
        <v>110</v>
      </c>
    </row>
    <row r="152" spans="1:19" ht="11.25">
      <c r="A152" s="1" t="s">
        <v>281</v>
      </c>
      <c r="C152" s="1" t="s">
        <v>56</v>
      </c>
      <c r="D152" s="30">
        <v>1539</v>
      </c>
      <c r="E152" s="4">
        <v>266</v>
      </c>
      <c r="F152" s="5">
        <v>1911</v>
      </c>
      <c r="G152" s="4">
        <v>0.8053375196232339</v>
      </c>
      <c r="H152" s="5">
        <v>2516</v>
      </c>
      <c r="I152" s="23">
        <v>3.2008645454023603</v>
      </c>
      <c r="J152" s="5">
        <v>0.465</v>
      </c>
      <c r="K152" s="5">
        <v>602</v>
      </c>
      <c r="L152" s="4">
        <v>2.5564784053156147</v>
      </c>
      <c r="M152" s="5">
        <v>74</v>
      </c>
      <c r="N152" s="4">
        <v>20.7972972972973</v>
      </c>
      <c r="O152" s="5">
        <v>1977</v>
      </c>
      <c r="P152" s="5">
        <v>1000</v>
      </c>
      <c r="Q152" s="5">
        <v>227</v>
      </c>
      <c r="R152" s="5">
        <v>172</v>
      </c>
      <c r="S152" s="5" t="s">
        <v>66</v>
      </c>
    </row>
    <row r="153" spans="1:19" ht="11.25">
      <c r="A153" s="1" t="s">
        <v>282</v>
      </c>
      <c r="C153" s="1" t="s">
        <v>80</v>
      </c>
      <c r="D153" s="30">
        <v>210</v>
      </c>
      <c r="E153" s="4">
        <v>40</v>
      </c>
      <c r="F153" s="5">
        <v>220</v>
      </c>
      <c r="G153" s="4">
        <v>0.9545454545454546</v>
      </c>
      <c r="H153" s="5">
        <v>3476</v>
      </c>
      <c r="I153" s="23">
        <v>2.746103148864944</v>
      </c>
      <c r="K153" s="5">
        <v>0</v>
      </c>
      <c r="L153" s="5" t="s">
        <v>6</v>
      </c>
      <c r="M153" s="5">
        <v>0</v>
      </c>
      <c r="O153" s="5">
        <v>1999</v>
      </c>
      <c r="Q153" s="5">
        <v>8</v>
      </c>
      <c r="R153" s="5">
        <v>8</v>
      </c>
      <c r="S153" s="5" t="s">
        <v>60</v>
      </c>
    </row>
    <row r="154" spans="1:19" ht="11.25">
      <c r="A154" s="1" t="s">
        <v>284</v>
      </c>
      <c r="C154" s="1" t="s">
        <v>156</v>
      </c>
      <c r="D154" s="30">
        <v>74</v>
      </c>
      <c r="E154" s="4">
        <v>27</v>
      </c>
      <c r="F154" s="5">
        <v>583</v>
      </c>
      <c r="G154" s="4">
        <v>0.1269296740994854</v>
      </c>
      <c r="H154" s="5">
        <v>2655</v>
      </c>
      <c r="I154" s="23">
        <v>0.47807786854796763</v>
      </c>
      <c r="J154" s="5">
        <v>1.184</v>
      </c>
      <c r="K154" s="5">
        <v>1083</v>
      </c>
      <c r="L154" s="4">
        <v>0.06832871652816251</v>
      </c>
      <c r="M154" s="5">
        <v>45</v>
      </c>
      <c r="N154" s="4">
        <v>4.666666666666667</v>
      </c>
      <c r="O154" s="5">
        <v>1928</v>
      </c>
      <c r="P154" s="5">
        <v>5000</v>
      </c>
      <c r="Q154" s="5">
        <v>1005</v>
      </c>
      <c r="R154" s="5">
        <v>771</v>
      </c>
      <c r="S154" s="5" t="s">
        <v>256</v>
      </c>
    </row>
    <row r="155" spans="1:19" ht="11.25">
      <c r="A155" s="1" t="s">
        <v>285</v>
      </c>
      <c r="C155" s="1" t="s">
        <v>286</v>
      </c>
      <c r="D155" s="30">
        <v>90</v>
      </c>
      <c r="E155" s="4">
        <v>43</v>
      </c>
      <c r="F155" s="5">
        <v>510</v>
      </c>
      <c r="G155" s="4">
        <v>0.1269296740994854</v>
      </c>
      <c r="H155" s="5">
        <v>6360</v>
      </c>
      <c r="I155" s="23">
        <v>0.2774694783573807</v>
      </c>
      <c r="J155" s="5">
        <v>1.116</v>
      </c>
      <c r="K155" s="5">
        <v>988</v>
      </c>
      <c r="L155" s="4">
        <v>0.09109311740890688</v>
      </c>
      <c r="M155" s="5">
        <v>96</v>
      </c>
      <c r="N155" s="4">
        <v>0.7708333333333334</v>
      </c>
      <c r="O155" s="5">
        <v>1983</v>
      </c>
      <c r="P155" s="5">
        <v>2400</v>
      </c>
      <c r="Q155" s="5">
        <v>199</v>
      </c>
      <c r="R155" s="5">
        <v>190</v>
      </c>
      <c r="S155" s="5" t="s">
        <v>256</v>
      </c>
    </row>
    <row r="156" spans="1:19" ht="11.25">
      <c r="A156" s="1" t="s">
        <v>288</v>
      </c>
      <c r="C156" s="1" t="s">
        <v>80</v>
      </c>
      <c r="D156" s="30">
        <v>914</v>
      </c>
      <c r="E156" s="4">
        <v>282</v>
      </c>
      <c r="F156" s="5">
        <v>1270</v>
      </c>
      <c r="G156" s="4">
        <v>0.7196850393700788</v>
      </c>
      <c r="H156" s="5">
        <v>3650</v>
      </c>
      <c r="I156" s="23">
        <v>1.971739833890627</v>
      </c>
      <c r="J156" s="5">
        <v>0.147</v>
      </c>
      <c r="K156" s="5">
        <v>662</v>
      </c>
      <c r="L156" s="4">
        <v>1.3806646525679758</v>
      </c>
      <c r="M156" s="5">
        <v>40</v>
      </c>
      <c r="N156" s="4">
        <v>22.85</v>
      </c>
      <c r="O156" s="5">
        <v>1981</v>
      </c>
      <c r="Q156" s="5">
        <v>510</v>
      </c>
      <c r="R156" s="5">
        <v>385</v>
      </c>
      <c r="S156" s="5" t="s">
        <v>256</v>
      </c>
    </row>
    <row r="157" spans="1:19" ht="11.25">
      <c r="A157" s="1" t="s">
        <v>289</v>
      </c>
      <c r="C157" s="1" t="s">
        <v>65</v>
      </c>
      <c r="D157" s="30"/>
      <c r="I157" s="23"/>
      <c r="L157" s="4"/>
      <c r="N157" s="4"/>
      <c r="O157" s="5">
        <v>2003</v>
      </c>
      <c r="S157" s="5" t="s">
        <v>75</v>
      </c>
    </row>
    <row r="158" spans="1:19" ht="11.25">
      <c r="A158" s="1" t="s">
        <v>290</v>
      </c>
      <c r="C158" s="1" t="s">
        <v>44</v>
      </c>
      <c r="D158" s="30">
        <v>506</v>
      </c>
      <c r="E158" s="4">
        <v>160</v>
      </c>
      <c r="F158" s="5">
        <v>710</v>
      </c>
      <c r="G158" s="4">
        <v>0.7126760563380282</v>
      </c>
      <c r="H158" s="5">
        <v>2747</v>
      </c>
      <c r="I158" s="23">
        <v>2.5943795279869977</v>
      </c>
      <c r="J158" s="5">
        <v>2.04</v>
      </c>
      <c r="K158" s="5">
        <v>299</v>
      </c>
      <c r="L158" s="4">
        <v>1.6923076923076923</v>
      </c>
      <c r="M158" s="5">
        <v>102</v>
      </c>
      <c r="N158" s="4">
        <v>4.96078431372549</v>
      </c>
      <c r="O158" s="5">
        <v>1962</v>
      </c>
      <c r="P158" s="5">
        <v>1500</v>
      </c>
      <c r="Q158" s="5">
        <v>313</v>
      </c>
      <c r="R158" s="5">
        <v>214</v>
      </c>
      <c r="S158" s="5" t="s">
        <v>110</v>
      </c>
    </row>
    <row r="159" spans="1:19" ht="11.25">
      <c r="A159" s="1" t="s">
        <v>291</v>
      </c>
      <c r="C159" s="1" t="s">
        <v>56</v>
      </c>
      <c r="D159" s="30">
        <v>410</v>
      </c>
      <c r="E159" s="4">
        <v>410</v>
      </c>
      <c r="F159" s="5">
        <v>803</v>
      </c>
      <c r="G159" s="4">
        <v>0.5105853051058531</v>
      </c>
      <c r="H159" s="5">
        <v>2442</v>
      </c>
      <c r="I159" s="23">
        <v>2.0908489152573835</v>
      </c>
      <c r="J159" s="5">
        <v>0.688</v>
      </c>
      <c r="K159" s="5">
        <v>245</v>
      </c>
      <c r="L159" s="4">
        <v>1.6734693877551021</v>
      </c>
      <c r="M159" s="5">
        <v>44</v>
      </c>
      <c r="N159" s="4">
        <v>9.318181818181818</v>
      </c>
      <c r="O159" s="5">
        <v>1977</v>
      </c>
      <c r="P159" s="5">
        <v>2200</v>
      </c>
      <c r="Q159" s="5">
        <v>225</v>
      </c>
      <c r="R159" s="5">
        <v>185</v>
      </c>
      <c r="S159" s="5" t="s">
        <v>110</v>
      </c>
    </row>
    <row r="160" spans="1:19" ht="11.25">
      <c r="A160" s="1" t="s">
        <v>292</v>
      </c>
      <c r="C160" s="1" t="s">
        <v>293</v>
      </c>
      <c r="D160" s="30">
        <v>155</v>
      </c>
      <c r="E160" s="4">
        <v>80</v>
      </c>
      <c r="F160" s="5">
        <v>707</v>
      </c>
      <c r="G160" s="4">
        <v>0.21923620933521923</v>
      </c>
      <c r="I160" s="23"/>
      <c r="J160" s="5">
        <v>0.212</v>
      </c>
      <c r="K160" s="5">
        <v>98</v>
      </c>
      <c r="L160" s="4">
        <v>1.5816326530612246</v>
      </c>
      <c r="M160" s="5">
        <v>7</v>
      </c>
      <c r="N160" s="4">
        <v>22.142857142857142</v>
      </c>
      <c r="O160" s="5">
        <v>1967</v>
      </c>
      <c r="Q160" s="5">
        <v>509</v>
      </c>
      <c r="R160" s="5">
        <v>331</v>
      </c>
      <c r="S160" s="5" t="s">
        <v>294</v>
      </c>
    </row>
    <row r="161" spans="1:19" ht="11.25">
      <c r="A161" s="1" t="s">
        <v>296</v>
      </c>
      <c r="C161" s="1" t="s">
        <v>80</v>
      </c>
      <c r="D161" s="21">
        <v>279</v>
      </c>
      <c r="E161" s="4">
        <v>125</v>
      </c>
      <c r="F161" s="5">
        <v>578</v>
      </c>
      <c r="G161" s="4">
        <v>0.4826989619377163</v>
      </c>
      <c r="H161" s="5">
        <v>2200</v>
      </c>
      <c r="I161" s="23">
        <v>2.194086190625983</v>
      </c>
      <c r="K161" s="5">
        <v>32</v>
      </c>
      <c r="L161" s="4">
        <v>8.71875</v>
      </c>
      <c r="M161" s="5">
        <v>7</v>
      </c>
      <c r="N161" s="4">
        <v>39.857142857142854</v>
      </c>
      <c r="O161" s="5">
        <v>1978</v>
      </c>
      <c r="Q161" s="5">
        <v>96</v>
      </c>
      <c r="R161" s="5">
        <v>57</v>
      </c>
      <c r="S161" s="5" t="s">
        <v>294</v>
      </c>
    </row>
    <row r="162" spans="1:19" ht="11.25">
      <c r="A162" s="1" t="s">
        <v>297</v>
      </c>
      <c r="C162" s="1" t="s">
        <v>156</v>
      </c>
      <c r="D162" s="30">
        <v>90</v>
      </c>
      <c r="E162" s="4">
        <v>45</v>
      </c>
      <c r="F162" s="5">
        <v>439</v>
      </c>
      <c r="G162" s="4">
        <v>0.20501138952164008</v>
      </c>
      <c r="H162" s="5">
        <v>5336</v>
      </c>
      <c r="I162" s="23">
        <v>0.38420425322646196</v>
      </c>
      <c r="J162" s="5">
        <v>1.833</v>
      </c>
      <c r="K162" s="5">
        <v>2762</v>
      </c>
      <c r="L162" s="4">
        <v>0.03258508327299059</v>
      </c>
      <c r="M162" s="5">
        <v>110</v>
      </c>
      <c r="N162" s="4">
        <v>0.8181818181818182</v>
      </c>
      <c r="O162" s="5">
        <v>1974</v>
      </c>
      <c r="P162" s="5">
        <v>3200</v>
      </c>
      <c r="Q162" s="5">
        <v>679</v>
      </c>
      <c r="R162" s="5">
        <v>536</v>
      </c>
      <c r="S162" s="5" t="s">
        <v>294</v>
      </c>
    </row>
    <row r="163" spans="1:19" ht="11.25">
      <c r="A163" s="1" t="s">
        <v>298</v>
      </c>
      <c r="C163" s="1" t="s">
        <v>56</v>
      </c>
      <c r="D163" s="21">
        <v>232</v>
      </c>
      <c r="E163" s="4">
        <v>50</v>
      </c>
      <c r="F163" s="5">
        <v>384</v>
      </c>
      <c r="G163" s="4">
        <v>0.6041666666666666</v>
      </c>
      <c r="H163" s="5">
        <v>2967</v>
      </c>
      <c r="I163" s="23">
        <v>2.0362880575216264</v>
      </c>
      <c r="K163" s="5">
        <v>20</v>
      </c>
      <c r="L163" s="4">
        <v>11.6</v>
      </c>
      <c r="M163" s="5">
        <v>7</v>
      </c>
      <c r="N163" s="4">
        <v>33.142857142857146</v>
      </c>
      <c r="O163" s="5">
        <v>1995</v>
      </c>
      <c r="Q163" s="38">
        <v>2</v>
      </c>
      <c r="R163" s="38">
        <v>2</v>
      </c>
      <c r="S163" s="5" t="s">
        <v>66</v>
      </c>
    </row>
    <row r="164" spans="1:19" ht="11.25">
      <c r="A164" s="1" t="s">
        <v>299</v>
      </c>
      <c r="C164" s="1" t="s">
        <v>80</v>
      </c>
      <c r="D164" s="30">
        <v>279</v>
      </c>
      <c r="E164" s="4">
        <v>279</v>
      </c>
      <c r="F164" s="5">
        <v>394</v>
      </c>
      <c r="G164" s="4">
        <v>0.7081218274111675</v>
      </c>
      <c r="H164" s="5">
        <v>2967</v>
      </c>
      <c r="I164" s="23">
        <v>2.386659344156277</v>
      </c>
      <c r="K164" s="5">
        <v>20</v>
      </c>
      <c r="L164" s="4">
        <v>13.95</v>
      </c>
      <c r="M164" s="5">
        <v>8</v>
      </c>
      <c r="N164" s="4">
        <v>34.875</v>
      </c>
      <c r="O164" s="5">
        <v>1976</v>
      </c>
      <c r="P164" s="5">
        <v>600</v>
      </c>
      <c r="Q164" s="5">
        <v>47</v>
      </c>
      <c r="R164" s="5">
        <v>31</v>
      </c>
      <c r="S164" s="5" t="s">
        <v>60</v>
      </c>
    </row>
    <row r="165" spans="1:19" ht="11.25">
      <c r="A165" s="1" t="s">
        <v>301</v>
      </c>
      <c r="C165" s="1" t="s">
        <v>56</v>
      </c>
      <c r="D165" s="30">
        <v>1146</v>
      </c>
      <c r="E165" s="4">
        <v>135</v>
      </c>
      <c r="F165" s="5">
        <v>1110</v>
      </c>
      <c r="G165" s="4">
        <v>1.0324324324324323</v>
      </c>
      <c r="H165" s="5">
        <v>2816</v>
      </c>
      <c r="I165" s="23">
        <v>3.666308353808353</v>
      </c>
      <c r="J165" s="5">
        <v>0.688</v>
      </c>
      <c r="K165" s="5">
        <v>707</v>
      </c>
      <c r="L165" s="4">
        <v>1.620933521923621</v>
      </c>
      <c r="M165" s="5">
        <v>86</v>
      </c>
      <c r="N165" s="4">
        <v>13.325581395348838</v>
      </c>
      <c r="O165" s="5">
        <v>1974</v>
      </c>
      <c r="P165" s="5">
        <v>1100</v>
      </c>
      <c r="Q165" s="5">
        <v>173</v>
      </c>
      <c r="R165" s="5">
        <v>142</v>
      </c>
      <c r="S165" s="5" t="s">
        <v>45</v>
      </c>
    </row>
    <row r="166" spans="1:19" ht="11.25">
      <c r="A166" s="1" t="s">
        <v>302</v>
      </c>
      <c r="C166" s="1" t="s">
        <v>65</v>
      </c>
      <c r="D166" s="30">
        <v>290</v>
      </c>
      <c r="E166" s="4">
        <v>75</v>
      </c>
      <c r="F166" s="5">
        <v>1125</v>
      </c>
      <c r="G166" s="4">
        <v>0.2577777777777778</v>
      </c>
      <c r="H166" s="5">
        <v>2604</v>
      </c>
      <c r="I166" s="23">
        <v>0.9899300221880866</v>
      </c>
      <c r="J166" s="5">
        <v>0.621</v>
      </c>
      <c r="K166" s="5">
        <v>388</v>
      </c>
      <c r="L166" s="4">
        <v>0.7474226804123711</v>
      </c>
      <c r="M166" s="5">
        <v>75</v>
      </c>
      <c r="N166" s="4">
        <v>3.8666666666666667</v>
      </c>
      <c r="O166" s="5">
        <v>1964</v>
      </c>
      <c r="P166" s="5">
        <v>1600</v>
      </c>
      <c r="Q166" s="5">
        <v>322</v>
      </c>
      <c r="R166" s="5">
        <v>227</v>
      </c>
      <c r="S166" s="5" t="s">
        <v>45</v>
      </c>
    </row>
    <row r="167" spans="1:19" ht="11.25">
      <c r="A167" s="1" t="s">
        <v>303</v>
      </c>
      <c r="C167" s="1" t="s">
        <v>56</v>
      </c>
      <c r="D167" s="30">
        <v>1893</v>
      </c>
      <c r="E167" s="4">
        <v>160</v>
      </c>
      <c r="F167" s="5">
        <v>1527</v>
      </c>
      <c r="G167" s="4">
        <v>1.2396856581532416</v>
      </c>
      <c r="H167" s="5">
        <v>2178</v>
      </c>
      <c r="I167" s="23">
        <v>5.691853343219659</v>
      </c>
      <c r="J167" s="5">
        <v>1.179</v>
      </c>
      <c r="K167" s="5">
        <v>2479</v>
      </c>
      <c r="L167" s="4">
        <v>0.763614360629286</v>
      </c>
      <c r="M167" s="5">
        <v>231</v>
      </c>
      <c r="N167" s="4">
        <v>8.194805194805195</v>
      </c>
      <c r="O167" s="5">
        <v>1973</v>
      </c>
      <c r="P167" s="5">
        <v>1400</v>
      </c>
      <c r="Q167" s="5">
        <v>200</v>
      </c>
      <c r="R167" s="5">
        <v>129</v>
      </c>
      <c r="S167" s="5" t="s">
        <v>140</v>
      </c>
    </row>
    <row r="168" spans="1:19" ht="11.25">
      <c r="A168" s="1" t="s">
        <v>304</v>
      </c>
      <c r="C168" s="1" t="s">
        <v>56</v>
      </c>
      <c r="D168" s="30">
        <v>1154</v>
      </c>
      <c r="E168" s="4">
        <v>96</v>
      </c>
      <c r="F168" s="5">
        <v>1380</v>
      </c>
      <c r="G168" s="4">
        <v>0.836231884057971</v>
      </c>
      <c r="H168" s="5">
        <v>3330</v>
      </c>
      <c r="I168" s="23">
        <v>2.5112068590329457</v>
      </c>
      <c r="J168" s="5">
        <v>0.398</v>
      </c>
      <c r="K168" s="5">
        <v>698</v>
      </c>
      <c r="L168" s="4">
        <v>1.653295128939828</v>
      </c>
      <c r="M168" s="5">
        <v>47</v>
      </c>
      <c r="N168" s="4">
        <v>24.5531914893617</v>
      </c>
      <c r="O168" s="5">
        <v>1980</v>
      </c>
      <c r="P168" s="5">
        <v>410</v>
      </c>
      <c r="Q168" s="5">
        <v>104</v>
      </c>
      <c r="R168" s="5">
        <v>75</v>
      </c>
      <c r="S168" s="5" t="s">
        <v>170</v>
      </c>
    </row>
    <row r="169" spans="1:19" ht="11.25">
      <c r="A169" s="1" t="s">
        <v>305</v>
      </c>
      <c r="C169" s="1" t="s">
        <v>56</v>
      </c>
      <c r="D169" s="30">
        <v>1046</v>
      </c>
      <c r="E169" s="4">
        <v>65</v>
      </c>
      <c r="F169" s="5">
        <v>1636</v>
      </c>
      <c r="G169" s="4">
        <v>0.6393643031784841</v>
      </c>
      <c r="H169" s="5">
        <v>2945</v>
      </c>
      <c r="I169" s="23">
        <v>2.1710163096043607</v>
      </c>
      <c r="J169" s="5">
        <v>0.556</v>
      </c>
      <c r="K169" s="5">
        <v>636</v>
      </c>
      <c r="L169" s="4">
        <v>1.6446540880503144</v>
      </c>
      <c r="M169" s="5">
        <v>84</v>
      </c>
      <c r="N169" s="4">
        <v>12.452380952380953</v>
      </c>
      <c r="O169" s="5">
        <v>1979</v>
      </c>
      <c r="Q169" s="5">
        <v>81</v>
      </c>
      <c r="R169" s="5">
        <v>58</v>
      </c>
      <c r="S169" s="5" t="s">
        <v>170</v>
      </c>
    </row>
    <row r="170" spans="1:19" ht="11.25">
      <c r="A170" s="1" t="s">
        <v>306</v>
      </c>
      <c r="C170" s="1" t="s">
        <v>307</v>
      </c>
      <c r="D170" s="30">
        <v>82</v>
      </c>
      <c r="E170" s="4">
        <v>41</v>
      </c>
      <c r="F170" s="5">
        <v>426</v>
      </c>
      <c r="G170" s="4">
        <v>0.19248826291079812</v>
      </c>
      <c r="H170" s="5">
        <v>2990</v>
      </c>
      <c r="I170" s="23">
        <v>0.6437734545511643</v>
      </c>
      <c r="J170" s="5">
        <v>0.121</v>
      </c>
      <c r="K170" s="5">
        <v>112</v>
      </c>
      <c r="L170" s="4">
        <v>0.7321428571428571</v>
      </c>
      <c r="M170" s="5">
        <v>8</v>
      </c>
      <c r="N170" s="4">
        <v>10.25</v>
      </c>
      <c r="O170" s="5">
        <v>1970</v>
      </c>
      <c r="P170" s="5">
        <v>2000</v>
      </c>
      <c r="Q170" s="5">
        <v>513</v>
      </c>
      <c r="R170" s="5">
        <v>386</v>
      </c>
      <c r="S170" s="5" t="s">
        <v>60</v>
      </c>
    </row>
    <row r="171" spans="1:19" ht="11.25">
      <c r="A171" s="1" t="s">
        <v>308</v>
      </c>
      <c r="C171" s="1" t="s">
        <v>80</v>
      </c>
      <c r="D171" s="30">
        <v>362</v>
      </c>
      <c r="E171" s="4">
        <v>65</v>
      </c>
      <c r="F171" s="5">
        <v>445</v>
      </c>
      <c r="G171" s="4">
        <v>0.8134831460674158</v>
      </c>
      <c r="H171" s="5">
        <v>3268</v>
      </c>
      <c r="I171" s="23">
        <v>2.4892385130581878</v>
      </c>
      <c r="K171" s="5">
        <v>18</v>
      </c>
      <c r="L171" s="4">
        <v>20.11111111111111</v>
      </c>
      <c r="M171" s="5">
        <v>9</v>
      </c>
      <c r="N171" s="4">
        <v>40.22222222222222</v>
      </c>
      <c r="O171" s="5">
        <v>1995</v>
      </c>
      <c r="Q171" s="5">
        <v>16</v>
      </c>
      <c r="R171" s="5">
        <v>15</v>
      </c>
      <c r="S171" s="5" t="s">
        <v>235</v>
      </c>
    </row>
    <row r="172" spans="1:19" ht="11.25">
      <c r="A172" s="1" t="s">
        <v>309</v>
      </c>
      <c r="C172" s="1" t="s">
        <v>142</v>
      </c>
      <c r="D172" s="30">
        <v>115</v>
      </c>
      <c r="F172" s="5">
        <v>1200</v>
      </c>
      <c r="G172" s="4">
        <v>0.09583333333333334</v>
      </c>
      <c r="H172" s="5">
        <v>4029</v>
      </c>
      <c r="I172" s="23">
        <v>0.23785885662281794</v>
      </c>
      <c r="J172" s="5">
        <v>0.857</v>
      </c>
      <c r="K172" s="5">
        <v>737</v>
      </c>
      <c r="L172" s="4">
        <v>0.1560379918588874</v>
      </c>
      <c r="M172" s="5">
        <v>66</v>
      </c>
      <c r="N172" s="4">
        <v>1.7424242424242424</v>
      </c>
      <c r="O172" s="5">
        <v>1941</v>
      </c>
      <c r="P172" s="5">
        <v>3300</v>
      </c>
      <c r="Q172" s="5">
        <v>938</v>
      </c>
      <c r="R172" s="5">
        <v>643</v>
      </c>
      <c r="S172" s="5" t="s">
        <v>83</v>
      </c>
    </row>
    <row r="173" spans="1:19" ht="11.25">
      <c r="A173" s="1" t="s">
        <v>310</v>
      </c>
      <c r="C173" s="1" t="s">
        <v>80</v>
      </c>
      <c r="D173" s="30"/>
      <c r="I173" s="23"/>
      <c r="L173" s="4"/>
      <c r="N173" s="4"/>
      <c r="O173" s="5">
        <v>2003</v>
      </c>
      <c r="S173" s="5" t="s">
        <v>60</v>
      </c>
    </row>
    <row r="174" spans="1:19" ht="11.25">
      <c r="A174" s="1" t="s">
        <v>311</v>
      </c>
      <c r="C174" s="1" t="s">
        <v>312</v>
      </c>
      <c r="D174" s="21">
        <v>80</v>
      </c>
      <c r="E174" s="4">
        <v>40</v>
      </c>
      <c r="F174" s="5">
        <v>664</v>
      </c>
      <c r="G174" s="4">
        <v>0.12048192771084337</v>
      </c>
      <c r="K174" s="5">
        <v>15</v>
      </c>
      <c r="L174" s="4">
        <v>5.333333333333333</v>
      </c>
      <c r="M174" s="5">
        <v>3</v>
      </c>
      <c r="N174" s="22">
        <v>26.666666666666668</v>
      </c>
      <c r="O174" s="5">
        <v>1986</v>
      </c>
      <c r="Q174" s="5">
        <v>23</v>
      </c>
      <c r="R174" s="5">
        <v>15</v>
      </c>
      <c r="S174" s="5" t="s">
        <v>110</v>
      </c>
    </row>
    <row r="175" spans="1:19" ht="11.25">
      <c r="A175" s="1" t="s">
        <v>313</v>
      </c>
      <c r="C175" s="1" t="s">
        <v>314</v>
      </c>
      <c r="D175" s="30">
        <v>45</v>
      </c>
      <c r="E175" s="4">
        <v>35</v>
      </c>
      <c r="F175" s="5">
        <v>1003</v>
      </c>
      <c r="G175" s="4">
        <v>0.0448654037886341</v>
      </c>
      <c r="H175" s="5">
        <v>2870</v>
      </c>
      <c r="I175" s="23">
        <v>0.1563254487408854</v>
      </c>
      <c r="J175" s="5">
        <v>0.42</v>
      </c>
      <c r="K175" s="5">
        <v>355</v>
      </c>
      <c r="L175" s="4">
        <v>0.1267605633802817</v>
      </c>
      <c r="M175" s="5">
        <v>63</v>
      </c>
      <c r="N175" s="4">
        <v>0.7142857142857143</v>
      </c>
      <c r="O175" s="5">
        <v>1967</v>
      </c>
      <c r="P175" s="5">
        <v>2200</v>
      </c>
      <c r="Q175" s="5">
        <v>609</v>
      </c>
      <c r="R175" s="5">
        <v>462</v>
      </c>
      <c r="S175" s="5" t="s">
        <v>94</v>
      </c>
    </row>
    <row r="176" spans="1:19" ht="11.25">
      <c r="A176" s="1" t="s">
        <v>316</v>
      </c>
      <c r="C176" s="1" t="s">
        <v>65</v>
      </c>
      <c r="D176" s="21">
        <v>245</v>
      </c>
      <c r="E176" s="4">
        <v>75</v>
      </c>
      <c r="F176" s="5">
        <v>420</v>
      </c>
      <c r="G176" s="4">
        <v>0.5833333333333334</v>
      </c>
      <c r="I176" s="23"/>
      <c r="K176" s="5">
        <v>16</v>
      </c>
      <c r="L176" s="4">
        <v>15.3125</v>
      </c>
      <c r="M176" s="5">
        <v>6</v>
      </c>
      <c r="N176" s="4">
        <v>40.833333333333336</v>
      </c>
      <c r="O176" s="5">
        <v>1994</v>
      </c>
      <c r="Q176" s="5">
        <v>10</v>
      </c>
      <c r="R176" s="5">
        <v>10</v>
      </c>
      <c r="S176" s="5" t="s">
        <v>75</v>
      </c>
    </row>
    <row r="177" spans="1:19" ht="11.25">
      <c r="A177" s="1" t="s">
        <v>317</v>
      </c>
      <c r="C177" s="1" t="s">
        <v>56</v>
      </c>
      <c r="D177" s="30">
        <v>395</v>
      </c>
      <c r="E177" s="4">
        <v>145</v>
      </c>
      <c r="F177" s="5">
        <v>802</v>
      </c>
      <c r="G177" s="4">
        <v>0.4925187032418953</v>
      </c>
      <c r="H177" s="5">
        <v>2535</v>
      </c>
      <c r="I177" s="23">
        <v>1.9428745690015592</v>
      </c>
      <c r="J177" s="5">
        <v>0.42</v>
      </c>
      <c r="K177" s="5">
        <v>245</v>
      </c>
      <c r="L177" s="4">
        <v>1.6122448979591837</v>
      </c>
      <c r="M177" s="5">
        <v>29</v>
      </c>
      <c r="N177" s="4">
        <v>13.620689655172415</v>
      </c>
      <c r="O177" s="5">
        <v>1981</v>
      </c>
      <c r="Q177" s="5">
        <v>76</v>
      </c>
      <c r="R177" s="5">
        <v>61</v>
      </c>
      <c r="S177" s="5" t="s">
        <v>58</v>
      </c>
    </row>
    <row r="178" spans="1:19" ht="11.25">
      <c r="A178" s="1" t="s">
        <v>318</v>
      </c>
      <c r="C178" s="1" t="s">
        <v>254</v>
      </c>
      <c r="D178" s="30">
        <v>6999</v>
      </c>
      <c r="E178" s="4">
        <v>6999</v>
      </c>
      <c r="F178" s="5">
        <v>520</v>
      </c>
      <c r="G178" s="4">
        <v>13.459615384615384</v>
      </c>
      <c r="I178" s="23"/>
      <c r="J178" s="5" t="s">
        <v>6</v>
      </c>
      <c r="K178" s="5">
        <v>40</v>
      </c>
      <c r="L178" s="4">
        <v>174.975</v>
      </c>
      <c r="M178" s="5">
        <v>11</v>
      </c>
      <c r="N178" s="4">
        <v>636.2727272727273</v>
      </c>
      <c r="O178" s="5">
        <v>1965</v>
      </c>
      <c r="P178" s="5">
        <v>400</v>
      </c>
      <c r="Q178" s="5">
        <v>86</v>
      </c>
      <c r="R178" s="5">
        <v>21</v>
      </c>
      <c r="S178" s="5" t="s">
        <v>75</v>
      </c>
    </row>
    <row r="179" spans="1:19" ht="11.25">
      <c r="A179" s="1" t="s">
        <v>319</v>
      </c>
      <c r="C179" s="1" t="s">
        <v>44</v>
      </c>
      <c r="D179" s="30">
        <v>355</v>
      </c>
      <c r="E179" s="4">
        <v>80</v>
      </c>
      <c r="F179" s="5">
        <v>674</v>
      </c>
      <c r="G179" s="4">
        <v>0.526706231454006</v>
      </c>
      <c r="H179" s="5">
        <v>2835</v>
      </c>
      <c r="I179" s="23">
        <v>1.8578703049524021</v>
      </c>
      <c r="K179" s="5">
        <v>61</v>
      </c>
      <c r="L179" s="4">
        <v>5.819672131147541</v>
      </c>
      <c r="M179" s="5">
        <v>39</v>
      </c>
      <c r="N179" s="4">
        <v>9.102564102564102</v>
      </c>
      <c r="O179" s="5">
        <v>1987</v>
      </c>
      <c r="Q179" s="5">
        <v>51</v>
      </c>
      <c r="R179" s="5">
        <v>45</v>
      </c>
      <c r="S179" s="5" t="s">
        <v>75</v>
      </c>
    </row>
    <row r="180" spans="1:19" ht="11.25">
      <c r="A180" s="1" t="s">
        <v>320</v>
      </c>
      <c r="C180" s="1" t="s">
        <v>56</v>
      </c>
      <c r="D180" s="30">
        <v>1400</v>
      </c>
      <c r="F180" s="31">
        <v>2000</v>
      </c>
      <c r="G180" s="4">
        <v>0.7</v>
      </c>
      <c r="H180" s="31">
        <v>2684</v>
      </c>
      <c r="I180" s="23">
        <v>2.6080476900149026</v>
      </c>
      <c r="J180" s="5">
        <v>0.742</v>
      </c>
      <c r="K180" s="5">
        <v>2514</v>
      </c>
      <c r="L180" s="4">
        <v>0.5568814638027049</v>
      </c>
      <c r="M180" s="5">
        <v>173</v>
      </c>
      <c r="N180" s="4">
        <v>8.092485549132949</v>
      </c>
      <c r="O180" s="5">
        <v>1969</v>
      </c>
      <c r="Q180" s="5">
        <v>303</v>
      </c>
      <c r="R180" s="5">
        <v>165</v>
      </c>
      <c r="S180" s="5" t="s">
        <v>170</v>
      </c>
    </row>
    <row r="181" spans="1:19" ht="11.25">
      <c r="A181" s="1" t="s">
        <v>321</v>
      </c>
      <c r="C181" s="1" t="s">
        <v>62</v>
      </c>
      <c r="D181" s="30">
        <v>680</v>
      </c>
      <c r="E181" s="4">
        <v>410</v>
      </c>
      <c r="F181" s="31">
        <v>600</v>
      </c>
      <c r="G181" s="4">
        <v>1.1333333333333333</v>
      </c>
      <c r="H181" s="31"/>
      <c r="I181" s="23"/>
      <c r="J181" s="5">
        <v>0.281</v>
      </c>
      <c r="K181" s="5">
        <v>103</v>
      </c>
      <c r="L181" s="4">
        <v>6.601941747572815</v>
      </c>
      <c r="M181" s="5">
        <v>16</v>
      </c>
      <c r="N181" s="4">
        <v>42.5</v>
      </c>
      <c r="O181" s="5">
        <v>1930</v>
      </c>
      <c r="P181" s="5" t="s">
        <v>139</v>
      </c>
      <c r="Q181" s="5">
        <v>57</v>
      </c>
      <c r="R181" s="5">
        <v>38</v>
      </c>
      <c r="S181" s="5" t="s">
        <v>75</v>
      </c>
    </row>
    <row r="182" spans="1:19" ht="11.25">
      <c r="A182" s="1" t="s">
        <v>322</v>
      </c>
      <c r="C182" s="1" t="s">
        <v>56</v>
      </c>
      <c r="D182" s="30">
        <v>392</v>
      </c>
      <c r="E182" s="4">
        <v>86</v>
      </c>
      <c r="F182" s="5">
        <v>563</v>
      </c>
      <c r="G182" s="4">
        <v>0.6962699822380106</v>
      </c>
      <c r="H182" s="5">
        <v>3456</v>
      </c>
      <c r="I182" s="23">
        <v>2.0146700874942436</v>
      </c>
      <c r="K182" s="5">
        <v>80</v>
      </c>
      <c r="L182" s="4">
        <v>4.9</v>
      </c>
      <c r="M182" s="5">
        <v>9</v>
      </c>
      <c r="N182" s="4">
        <v>43.55555555555556</v>
      </c>
      <c r="O182" s="5">
        <v>1948</v>
      </c>
      <c r="P182" s="5">
        <v>950</v>
      </c>
      <c r="Q182" s="5">
        <v>388</v>
      </c>
      <c r="R182" s="5">
        <v>291</v>
      </c>
      <c r="S182" s="5" t="s">
        <v>256</v>
      </c>
    </row>
    <row r="183" spans="1:19" ht="11.25">
      <c r="A183" s="1" t="s">
        <v>323</v>
      </c>
      <c r="C183" s="1" t="s">
        <v>44</v>
      </c>
      <c r="D183" s="30">
        <v>135</v>
      </c>
      <c r="E183" s="4">
        <v>45</v>
      </c>
      <c r="F183" s="5">
        <v>602</v>
      </c>
      <c r="G183" s="4">
        <v>0.22425249169435216</v>
      </c>
      <c r="H183" s="5">
        <v>2394</v>
      </c>
      <c r="I183" s="23">
        <v>0.9367272000599505</v>
      </c>
      <c r="J183" s="5">
        <v>0.407</v>
      </c>
      <c r="K183" s="5">
        <v>42</v>
      </c>
      <c r="L183" s="4">
        <v>3.2142857142857144</v>
      </c>
      <c r="M183" s="5">
        <v>22</v>
      </c>
      <c r="N183" s="4">
        <v>6.136363636363637</v>
      </c>
      <c r="O183" s="5">
        <v>1992</v>
      </c>
      <c r="Q183" s="5">
        <v>38</v>
      </c>
      <c r="R183" s="5">
        <v>37</v>
      </c>
      <c r="S183" s="5" t="s">
        <v>119</v>
      </c>
    </row>
    <row r="184" spans="1:19" ht="11.25">
      <c r="A184" s="1" t="s">
        <v>324</v>
      </c>
      <c r="C184" s="1" t="s">
        <v>325</v>
      </c>
      <c r="D184" s="21">
        <v>40</v>
      </c>
      <c r="E184" s="4">
        <v>25</v>
      </c>
      <c r="F184" s="5">
        <v>278</v>
      </c>
      <c r="G184" s="4">
        <v>0.14388489208633093</v>
      </c>
      <c r="K184" s="5">
        <v>12</v>
      </c>
      <c r="L184" s="4">
        <v>3.3333333333333335</v>
      </c>
      <c r="M184" s="5">
        <v>4</v>
      </c>
      <c r="N184" s="4">
        <v>10</v>
      </c>
      <c r="O184" s="5">
        <v>1967</v>
      </c>
      <c r="Q184" s="5">
        <v>25</v>
      </c>
      <c r="R184" s="5">
        <v>17</v>
      </c>
      <c r="S184" s="5" t="s">
        <v>66</v>
      </c>
    </row>
    <row r="185" spans="1:19" ht="11.25">
      <c r="A185" s="1" t="s">
        <v>326</v>
      </c>
      <c r="C185" s="1" t="s">
        <v>56</v>
      </c>
      <c r="D185" s="30">
        <v>355</v>
      </c>
      <c r="E185" s="4">
        <v>50</v>
      </c>
      <c r="F185" s="31">
        <v>607</v>
      </c>
      <c r="G185" s="4">
        <v>0.5848434925864909</v>
      </c>
      <c r="H185" s="31">
        <v>3053</v>
      </c>
      <c r="I185" s="23">
        <v>1.915635416267576</v>
      </c>
      <c r="K185" s="5">
        <v>37</v>
      </c>
      <c r="L185" s="4">
        <v>9.594594594594595</v>
      </c>
      <c r="M185" s="5">
        <v>30</v>
      </c>
      <c r="N185" s="4">
        <v>11.833333333333334</v>
      </c>
      <c r="O185" s="5">
        <v>1994</v>
      </c>
      <c r="Q185" s="5">
        <v>17</v>
      </c>
      <c r="R185" s="5">
        <v>16</v>
      </c>
      <c r="S185" s="5" t="s">
        <v>66</v>
      </c>
    </row>
    <row r="186" spans="1:19" ht="11.25">
      <c r="A186" s="1" t="s">
        <v>327</v>
      </c>
      <c r="C186" s="1" t="s">
        <v>56</v>
      </c>
      <c r="D186" s="30">
        <v>590</v>
      </c>
      <c r="F186" s="5">
        <v>636</v>
      </c>
      <c r="G186" s="4">
        <v>0.9276729559748428</v>
      </c>
      <c r="H186" s="5">
        <v>3096</v>
      </c>
      <c r="I186" s="23">
        <v>2.996359676921327</v>
      </c>
      <c r="J186" s="5">
        <v>1.469</v>
      </c>
      <c r="K186" s="5">
        <v>1152</v>
      </c>
      <c r="L186" s="4">
        <v>0.5121527777777778</v>
      </c>
      <c r="M186" s="5">
        <v>166</v>
      </c>
      <c r="N186" s="4">
        <v>3.5542168674698793</v>
      </c>
      <c r="O186" s="5">
        <v>1974</v>
      </c>
      <c r="P186" s="5">
        <v>950</v>
      </c>
      <c r="Q186" s="5">
        <v>262</v>
      </c>
      <c r="R186" s="5">
        <v>202</v>
      </c>
      <c r="S186" s="5" t="s">
        <v>70</v>
      </c>
    </row>
    <row r="187" spans="1:19" ht="11.25">
      <c r="A187" s="1" t="s">
        <v>328</v>
      </c>
      <c r="C187" s="1" t="s">
        <v>62</v>
      </c>
      <c r="D187" s="30">
        <v>410</v>
      </c>
      <c r="E187" s="4">
        <v>410</v>
      </c>
      <c r="F187" s="5">
        <v>526</v>
      </c>
      <c r="G187" s="4">
        <v>0.779467680608365</v>
      </c>
      <c r="H187" s="5">
        <v>2989</v>
      </c>
      <c r="I187" s="23">
        <v>2.6077874894893442</v>
      </c>
      <c r="J187" s="5">
        <v>0.4</v>
      </c>
      <c r="K187" s="5">
        <v>81</v>
      </c>
      <c r="L187" s="4">
        <v>5.061728395061729</v>
      </c>
      <c r="M187" s="5">
        <v>16</v>
      </c>
      <c r="N187" s="4">
        <v>25.625</v>
      </c>
      <c r="O187" s="5">
        <v>1991</v>
      </c>
      <c r="Q187" s="5">
        <v>13</v>
      </c>
      <c r="R187" s="5">
        <v>9</v>
      </c>
      <c r="S187" s="5" t="s">
        <v>60</v>
      </c>
    </row>
    <row r="188" spans="1:19" ht="11.25">
      <c r="A188" s="1" t="s">
        <v>329</v>
      </c>
      <c r="C188" s="1" t="s">
        <v>44</v>
      </c>
      <c r="D188" s="30">
        <v>226</v>
      </c>
      <c r="E188" s="4">
        <v>80</v>
      </c>
      <c r="F188" s="5">
        <v>2272</v>
      </c>
      <c r="G188" s="4">
        <v>0.0994718309859155</v>
      </c>
      <c r="H188" s="5">
        <v>3036</v>
      </c>
      <c r="I188" s="23">
        <v>0.3276410770287072</v>
      </c>
      <c r="J188" s="5">
        <v>2.137</v>
      </c>
      <c r="K188" s="5">
        <v>3791</v>
      </c>
      <c r="L188" s="4">
        <v>0.05961487734107096</v>
      </c>
      <c r="M188" s="5">
        <v>327</v>
      </c>
      <c r="N188" s="4">
        <v>0.691131498470948</v>
      </c>
      <c r="O188" s="5">
        <v>1945</v>
      </c>
      <c r="P188" s="5">
        <v>9000</v>
      </c>
      <c r="Q188" s="5">
        <v>1019</v>
      </c>
      <c r="R188" s="5">
        <v>799</v>
      </c>
      <c r="S188" s="5" t="s">
        <v>66</v>
      </c>
    </row>
    <row r="189" spans="1:19" ht="11.25">
      <c r="A189" s="1" t="s">
        <v>330</v>
      </c>
      <c r="C189" s="1" t="s">
        <v>331</v>
      </c>
      <c r="D189" s="30">
        <v>95</v>
      </c>
      <c r="E189" s="4">
        <v>45</v>
      </c>
      <c r="F189" s="5">
        <v>500</v>
      </c>
      <c r="G189" s="4">
        <v>0.19</v>
      </c>
      <c r="H189" s="5">
        <v>3314</v>
      </c>
      <c r="I189" s="23">
        <v>0.5733252866626434</v>
      </c>
      <c r="J189" s="5">
        <v>0.727</v>
      </c>
      <c r="K189" s="5">
        <v>388</v>
      </c>
      <c r="L189" s="4">
        <v>0.24484536082474226</v>
      </c>
      <c r="M189" s="5">
        <v>40</v>
      </c>
      <c r="N189" s="4">
        <v>2.375</v>
      </c>
      <c r="O189" s="5">
        <v>1966</v>
      </c>
      <c r="Q189" s="5">
        <v>502</v>
      </c>
      <c r="R189" s="5">
        <v>394</v>
      </c>
      <c r="S189" s="5" t="s">
        <v>66</v>
      </c>
    </row>
    <row r="190" spans="1:19" ht="11.25">
      <c r="A190" s="1" t="s">
        <v>332</v>
      </c>
      <c r="C190" s="1" t="s">
        <v>56</v>
      </c>
      <c r="D190" s="30">
        <v>1339</v>
      </c>
      <c r="E190" s="4">
        <v>95</v>
      </c>
      <c r="F190" s="5">
        <v>1947</v>
      </c>
      <c r="G190" s="4">
        <v>0.6877247046738573</v>
      </c>
      <c r="H190" s="5">
        <v>2838</v>
      </c>
      <c r="I190" s="23">
        <v>2.4232723913807517</v>
      </c>
      <c r="J190" s="5">
        <v>1.767</v>
      </c>
      <c r="K190" s="5">
        <v>2676</v>
      </c>
      <c r="L190" s="4">
        <v>0.500373692077728</v>
      </c>
      <c r="M190" s="5">
        <v>182</v>
      </c>
      <c r="N190" s="4">
        <v>7.357142857142857</v>
      </c>
      <c r="O190" s="5">
        <v>1974</v>
      </c>
      <c r="P190" s="5">
        <v>1925</v>
      </c>
      <c r="Q190" s="5">
        <v>291</v>
      </c>
      <c r="R190" s="5">
        <v>231</v>
      </c>
      <c r="S190" s="5" t="s">
        <v>66</v>
      </c>
    </row>
    <row r="191" spans="1:19" ht="11.25">
      <c r="A191" s="1" t="s">
        <v>333</v>
      </c>
      <c r="C191" s="1" t="s">
        <v>56</v>
      </c>
      <c r="D191" s="30">
        <v>240</v>
      </c>
      <c r="F191" s="5">
        <v>420</v>
      </c>
      <c r="G191" s="4">
        <v>0.5714285714285714</v>
      </c>
      <c r="H191" s="5">
        <v>2773</v>
      </c>
      <c r="I191" s="23">
        <v>2.060687239194271</v>
      </c>
      <c r="J191" s="5">
        <v>0.852</v>
      </c>
      <c r="K191" s="5">
        <v>121</v>
      </c>
      <c r="L191" s="4">
        <v>1.9834710743801653</v>
      </c>
      <c r="M191" s="5">
        <v>23</v>
      </c>
      <c r="N191" s="4">
        <v>10.434782608695652</v>
      </c>
      <c r="O191" s="5">
        <v>1991</v>
      </c>
      <c r="Q191" s="5">
        <v>54</v>
      </c>
      <c r="R191" s="5">
        <v>48</v>
      </c>
      <c r="S191" s="5" t="s">
        <v>66</v>
      </c>
    </row>
    <row r="192" spans="1:19" ht="11.25">
      <c r="A192" s="1" t="s">
        <v>334</v>
      </c>
      <c r="C192" s="1" t="s">
        <v>230</v>
      </c>
      <c r="D192" s="30">
        <v>760</v>
      </c>
      <c r="E192" s="4">
        <v>255</v>
      </c>
      <c r="F192" s="5">
        <v>516</v>
      </c>
      <c r="G192" s="4">
        <v>1.4728682170542635</v>
      </c>
      <c r="H192" s="5">
        <v>4032</v>
      </c>
      <c r="I192" s="23">
        <v>3.6529469669004553</v>
      </c>
      <c r="J192" s="5">
        <v>0.418</v>
      </c>
      <c r="K192" s="5">
        <v>317</v>
      </c>
      <c r="L192" s="4">
        <v>2.3974763406940065</v>
      </c>
      <c r="M192" s="5">
        <v>28</v>
      </c>
      <c r="N192" s="4">
        <v>27.142857142857142</v>
      </c>
      <c r="O192" s="5">
        <v>1982</v>
      </c>
      <c r="Q192" s="5">
        <v>187</v>
      </c>
      <c r="R192" s="5">
        <v>137</v>
      </c>
      <c r="S192" s="5" t="s">
        <v>60</v>
      </c>
    </row>
    <row r="193" spans="1:19" ht="11.25">
      <c r="A193" s="1" t="s">
        <v>335</v>
      </c>
      <c r="C193" s="1" t="s">
        <v>230</v>
      </c>
      <c r="D193" s="30">
        <v>1140</v>
      </c>
      <c r="E193" s="4">
        <v>1140</v>
      </c>
      <c r="F193" s="5">
        <v>990</v>
      </c>
      <c r="G193" s="4">
        <v>1.1515151515151516</v>
      </c>
      <c r="H193" s="5">
        <v>2460</v>
      </c>
      <c r="I193" s="23">
        <v>4.680955900468096</v>
      </c>
      <c r="J193" s="5">
        <v>0.38</v>
      </c>
      <c r="K193" s="5">
        <v>302</v>
      </c>
      <c r="L193" s="4">
        <v>3.774834437086093</v>
      </c>
      <c r="M193" s="5">
        <v>35</v>
      </c>
      <c r="N193" s="4">
        <v>32.57142857142857</v>
      </c>
      <c r="O193" s="5">
        <v>1981</v>
      </c>
      <c r="P193" s="5">
        <v>1600</v>
      </c>
      <c r="Q193" s="5">
        <v>193</v>
      </c>
      <c r="R193" s="5">
        <v>152</v>
      </c>
      <c r="S193" s="5" t="s">
        <v>66</v>
      </c>
    </row>
    <row r="194" spans="1:19" ht="11.25">
      <c r="A194" s="1" t="s">
        <v>336</v>
      </c>
      <c r="C194" s="1" t="s">
        <v>56</v>
      </c>
      <c r="D194" s="30">
        <v>810</v>
      </c>
      <c r="E194" s="4">
        <v>85</v>
      </c>
      <c r="F194" s="5">
        <v>828</v>
      </c>
      <c r="G194" s="4">
        <v>0.9782608695652174</v>
      </c>
      <c r="H194" s="5">
        <v>2924</v>
      </c>
      <c r="I194" s="23">
        <v>3.3456254089097723</v>
      </c>
      <c r="J194" s="5">
        <v>2.133</v>
      </c>
      <c r="K194" s="5">
        <v>957</v>
      </c>
      <c r="L194" s="4">
        <v>0.8463949843260188</v>
      </c>
      <c r="M194" s="5">
        <v>160</v>
      </c>
      <c r="N194" s="4">
        <v>5.0625</v>
      </c>
      <c r="O194" s="5">
        <v>1982</v>
      </c>
      <c r="P194" s="5">
        <v>600</v>
      </c>
      <c r="Q194" s="5">
        <v>168</v>
      </c>
      <c r="R194" s="5">
        <v>144</v>
      </c>
      <c r="S194" s="5" t="s">
        <v>201</v>
      </c>
    </row>
    <row r="195" spans="1:19" ht="11.25">
      <c r="A195" s="1" t="s">
        <v>337</v>
      </c>
      <c r="C195" s="1" t="s">
        <v>56</v>
      </c>
      <c r="D195" s="30">
        <v>235</v>
      </c>
      <c r="E195" s="4">
        <v>235</v>
      </c>
      <c r="F195" s="5">
        <v>330</v>
      </c>
      <c r="G195" s="4">
        <v>0.7121212121212122</v>
      </c>
      <c r="H195" s="5">
        <v>2623</v>
      </c>
      <c r="I195" s="23">
        <v>2.7149112166268097</v>
      </c>
      <c r="J195" s="5">
        <v>0.417</v>
      </c>
      <c r="K195" s="5">
        <v>78</v>
      </c>
      <c r="L195" s="4">
        <v>3.0128205128205128</v>
      </c>
      <c r="M195" s="5">
        <v>15</v>
      </c>
      <c r="N195" s="4">
        <v>15.666666666666666</v>
      </c>
      <c r="O195" s="5">
        <v>1982</v>
      </c>
      <c r="Q195" s="5">
        <v>33</v>
      </c>
      <c r="R195" s="5">
        <v>27</v>
      </c>
      <c r="S195" s="5" t="s">
        <v>60</v>
      </c>
    </row>
    <row r="196" spans="1:19" ht="11.25">
      <c r="A196" s="1" t="s">
        <v>338</v>
      </c>
      <c r="C196" s="1" t="s">
        <v>339</v>
      </c>
      <c r="D196" s="30">
        <v>113</v>
      </c>
      <c r="E196" s="4">
        <v>54</v>
      </c>
      <c r="F196" s="5">
        <v>837</v>
      </c>
      <c r="G196" s="4">
        <v>0.13500597371565112</v>
      </c>
      <c r="H196" s="5">
        <v>3312</v>
      </c>
      <c r="I196" s="23">
        <v>0.40762673223324614</v>
      </c>
      <c r="J196" s="5">
        <v>1.1</v>
      </c>
      <c r="K196" s="5">
        <v>1113</v>
      </c>
      <c r="L196" s="4">
        <v>0.10152740341419586</v>
      </c>
      <c r="M196" s="5">
        <v>77</v>
      </c>
      <c r="N196" s="4">
        <v>1.4675324675324675</v>
      </c>
      <c r="O196" s="5">
        <v>1966</v>
      </c>
      <c r="P196" s="5">
        <v>2500</v>
      </c>
      <c r="Q196" s="5">
        <v>741</v>
      </c>
      <c r="R196" s="5">
        <v>522</v>
      </c>
      <c r="S196" s="5" t="s">
        <v>340</v>
      </c>
    </row>
    <row r="197" spans="1:19" ht="11.25">
      <c r="A197" s="1" t="s">
        <v>341</v>
      </c>
      <c r="C197" s="1" t="s">
        <v>44</v>
      </c>
      <c r="D197" s="30">
        <v>160</v>
      </c>
      <c r="E197" s="4">
        <v>57</v>
      </c>
      <c r="F197" s="5">
        <v>476</v>
      </c>
      <c r="G197" s="4">
        <v>0.33613445378151263</v>
      </c>
      <c r="H197" s="5">
        <v>2684</v>
      </c>
      <c r="I197" s="23">
        <v>1.2523638367418501</v>
      </c>
      <c r="J197" s="5">
        <v>0.589</v>
      </c>
      <c r="K197" s="5">
        <v>497</v>
      </c>
      <c r="L197" s="4">
        <v>0.32193158953722334</v>
      </c>
      <c r="M197" s="5">
        <v>33</v>
      </c>
      <c r="N197" s="4">
        <v>4.848484848484849</v>
      </c>
      <c r="O197" s="5">
        <v>1953</v>
      </c>
      <c r="P197" s="5">
        <v>1900</v>
      </c>
      <c r="Q197" s="5">
        <v>406</v>
      </c>
      <c r="R197" s="5">
        <v>283</v>
      </c>
      <c r="S197" s="5" t="s">
        <v>180</v>
      </c>
    </row>
    <row r="198" spans="1:19" ht="11.25">
      <c r="A198" s="1" t="s">
        <v>342</v>
      </c>
      <c r="C198" s="1" t="s">
        <v>80</v>
      </c>
      <c r="D198" s="30"/>
      <c r="I198" s="23"/>
      <c r="L198" s="4"/>
      <c r="N198" s="4"/>
      <c r="O198" s="5">
        <v>2001</v>
      </c>
      <c r="Q198" s="38"/>
      <c r="R198" s="38"/>
      <c r="S198" s="5" t="s">
        <v>75</v>
      </c>
    </row>
    <row r="199" spans="1:19" ht="11.25">
      <c r="A199" s="1" t="s">
        <v>343</v>
      </c>
      <c r="C199" s="1" t="s">
        <v>344</v>
      </c>
      <c r="D199" s="30">
        <v>496</v>
      </c>
      <c r="E199" s="4">
        <v>114</v>
      </c>
      <c r="F199" s="5">
        <v>321</v>
      </c>
      <c r="G199" s="4">
        <v>1.5451713395638629</v>
      </c>
      <c r="I199" s="23"/>
      <c r="J199" s="5" t="s">
        <v>6</v>
      </c>
      <c r="K199" s="5">
        <v>23</v>
      </c>
      <c r="L199" s="4">
        <v>21.565217391304348</v>
      </c>
      <c r="M199" s="5">
        <v>23</v>
      </c>
      <c r="N199" s="4">
        <v>21.565217391304348</v>
      </c>
      <c r="O199" s="5">
        <v>1986</v>
      </c>
      <c r="Q199" s="5">
        <v>15</v>
      </c>
      <c r="R199" s="5">
        <v>10</v>
      </c>
      <c r="S199" s="5" t="s">
        <v>60</v>
      </c>
    </row>
    <row r="200" spans="1:19" ht="11.25">
      <c r="A200" s="1" t="s">
        <v>345</v>
      </c>
      <c r="C200" s="1" t="s">
        <v>216</v>
      </c>
      <c r="D200" s="30">
        <v>211</v>
      </c>
      <c r="E200" s="4">
        <v>155</v>
      </c>
      <c r="F200" s="5">
        <v>792</v>
      </c>
      <c r="G200" s="4">
        <v>0.26641414141414144</v>
      </c>
      <c r="H200" s="5">
        <v>3402</v>
      </c>
      <c r="I200" s="23">
        <v>0.7831103510115857</v>
      </c>
      <c r="J200" s="5">
        <v>1.03</v>
      </c>
      <c r="K200" s="5">
        <v>313</v>
      </c>
      <c r="L200" s="4">
        <v>0.6741214057507987</v>
      </c>
      <c r="M200" s="5">
        <v>68</v>
      </c>
      <c r="N200" s="4">
        <v>3.1029411764705883</v>
      </c>
      <c r="O200" s="5">
        <v>1844</v>
      </c>
      <c r="P200" s="5">
        <v>920</v>
      </c>
      <c r="Q200" s="5">
        <v>44</v>
      </c>
      <c r="R200" s="5">
        <v>33</v>
      </c>
      <c r="S200" s="5" t="s">
        <v>75</v>
      </c>
    </row>
    <row r="201" spans="1:19" ht="11.25">
      <c r="A201" s="1" t="s">
        <v>346</v>
      </c>
      <c r="C201" s="1" t="s">
        <v>56</v>
      </c>
      <c r="D201" s="30">
        <v>923</v>
      </c>
      <c r="E201" s="4">
        <v>125</v>
      </c>
      <c r="F201" s="5">
        <v>1299</v>
      </c>
      <c r="G201" s="4">
        <v>0.7105465742879138</v>
      </c>
      <c r="H201" s="5">
        <v>2898</v>
      </c>
      <c r="I201" s="23">
        <v>2.4518515330845885</v>
      </c>
      <c r="J201" s="5">
        <v>1.186</v>
      </c>
      <c r="K201" s="5">
        <v>838</v>
      </c>
      <c r="L201" s="4">
        <v>1.1014319809069213</v>
      </c>
      <c r="M201" s="5">
        <v>102</v>
      </c>
      <c r="N201" s="4">
        <v>9.049019607843137</v>
      </c>
      <c r="O201" s="5">
        <v>1971</v>
      </c>
      <c r="Q201" s="5">
        <v>280</v>
      </c>
      <c r="R201" s="5">
        <v>211</v>
      </c>
      <c r="S201" s="5" t="s">
        <v>244</v>
      </c>
    </row>
    <row r="202" spans="1:19" ht="11.25">
      <c r="A202" s="1" t="s">
        <v>347</v>
      </c>
      <c r="C202" s="1" t="s">
        <v>56</v>
      </c>
      <c r="D202" s="30">
        <v>743</v>
      </c>
      <c r="E202" s="4">
        <v>95</v>
      </c>
      <c r="F202" s="5">
        <v>940</v>
      </c>
      <c r="G202" s="4">
        <v>0.7904255319148936</v>
      </c>
      <c r="H202" s="5">
        <v>2660</v>
      </c>
      <c r="I202" s="23">
        <v>2.9715245560710284</v>
      </c>
      <c r="J202" s="5">
        <v>0.835</v>
      </c>
      <c r="K202" s="5">
        <v>427</v>
      </c>
      <c r="L202" s="4">
        <v>1.740046838407494</v>
      </c>
      <c r="M202" s="5">
        <v>86</v>
      </c>
      <c r="N202" s="4">
        <v>8.63953488372093</v>
      </c>
      <c r="O202" s="5">
        <v>1981</v>
      </c>
      <c r="Q202" s="5">
        <v>150</v>
      </c>
      <c r="R202" s="5">
        <v>120</v>
      </c>
      <c r="S202" s="5" t="s">
        <v>244</v>
      </c>
    </row>
    <row r="203" spans="1:19" ht="11.25">
      <c r="A203" s="1" t="s">
        <v>348</v>
      </c>
      <c r="C203" s="1" t="s">
        <v>65</v>
      </c>
      <c r="D203" s="30">
        <v>396</v>
      </c>
      <c r="E203" s="4">
        <v>240</v>
      </c>
      <c r="F203" s="5">
        <v>440</v>
      </c>
      <c r="G203" s="4">
        <v>0.9</v>
      </c>
      <c r="I203" s="23"/>
      <c r="K203" s="5">
        <v>11</v>
      </c>
      <c r="L203" s="4">
        <v>36</v>
      </c>
      <c r="M203" s="5">
        <v>4</v>
      </c>
      <c r="N203" s="4">
        <v>99</v>
      </c>
      <c r="O203" s="5">
        <v>1992</v>
      </c>
      <c r="Q203" s="5">
        <v>11</v>
      </c>
      <c r="R203" s="5">
        <v>11</v>
      </c>
      <c r="S203" s="5" t="s">
        <v>244</v>
      </c>
    </row>
    <row r="204" spans="1:19" ht="11.25">
      <c r="A204" s="1" t="s">
        <v>349</v>
      </c>
      <c r="C204" s="1" t="s">
        <v>156</v>
      </c>
      <c r="D204" s="30">
        <v>138</v>
      </c>
      <c r="E204" s="4">
        <v>46</v>
      </c>
      <c r="F204" s="5">
        <v>600</v>
      </c>
      <c r="G204" s="4">
        <v>0.23</v>
      </c>
      <c r="H204" s="5">
        <v>2728</v>
      </c>
      <c r="I204" s="23">
        <v>0.843108504398827</v>
      </c>
      <c r="J204" s="5">
        <v>0.868</v>
      </c>
      <c r="K204" s="5">
        <v>733</v>
      </c>
      <c r="L204" s="4">
        <v>0.1882673942701228</v>
      </c>
      <c r="M204" s="5">
        <v>66</v>
      </c>
      <c r="N204" s="4">
        <v>2.090909090909091</v>
      </c>
      <c r="O204" s="5">
        <v>1983</v>
      </c>
      <c r="P204" s="5">
        <v>1450</v>
      </c>
      <c r="Q204" s="5">
        <v>309</v>
      </c>
      <c r="R204" s="5">
        <v>269</v>
      </c>
      <c r="S204" s="5" t="s">
        <v>340</v>
      </c>
    </row>
    <row r="205" spans="1:19" ht="11.25">
      <c r="A205" s="1" t="s">
        <v>350</v>
      </c>
      <c r="C205" s="1" t="s">
        <v>351</v>
      </c>
      <c r="D205" s="30">
        <v>130</v>
      </c>
      <c r="E205" s="4">
        <v>35</v>
      </c>
      <c r="F205" s="5">
        <v>725</v>
      </c>
      <c r="G205" s="4">
        <v>0.1793103448275862</v>
      </c>
      <c r="H205" s="5">
        <v>3010</v>
      </c>
      <c r="I205" s="23">
        <v>0.5957154313208844</v>
      </c>
      <c r="J205" s="5">
        <v>0.43</v>
      </c>
      <c r="K205" s="5">
        <v>227</v>
      </c>
      <c r="L205" s="4">
        <v>0.5726872246696035</v>
      </c>
      <c r="M205" s="5">
        <v>40</v>
      </c>
      <c r="N205" s="4">
        <v>3.25</v>
      </c>
      <c r="O205" s="5">
        <v>1980</v>
      </c>
      <c r="P205" s="5">
        <v>1100</v>
      </c>
      <c r="Q205" s="5">
        <v>296</v>
      </c>
      <c r="R205" s="5">
        <v>221</v>
      </c>
      <c r="S205" s="5" t="s">
        <v>340</v>
      </c>
    </row>
    <row r="206" spans="1:19" ht="11.25">
      <c r="A206" s="1" t="s">
        <v>352</v>
      </c>
      <c r="C206" s="1" t="s">
        <v>156</v>
      </c>
      <c r="D206" s="30">
        <v>45</v>
      </c>
      <c r="E206" s="4">
        <v>30</v>
      </c>
      <c r="F206" s="5">
        <v>850</v>
      </c>
      <c r="G206" s="4">
        <v>0.052941176470588235</v>
      </c>
      <c r="H206" s="5">
        <v>2604</v>
      </c>
      <c r="I206" s="23">
        <v>0.20330712930333422</v>
      </c>
      <c r="J206" s="5">
        <v>1.341</v>
      </c>
      <c r="K206" s="5">
        <v>1580</v>
      </c>
      <c r="L206" s="4">
        <v>0.028481012658227847</v>
      </c>
      <c r="M206" s="5">
        <v>55</v>
      </c>
      <c r="N206" s="4">
        <v>0.8181818181818182</v>
      </c>
      <c r="O206" s="5">
        <v>1968</v>
      </c>
      <c r="Q206" s="5">
        <v>693</v>
      </c>
      <c r="R206" s="5">
        <v>542</v>
      </c>
      <c r="S206" s="5" t="s">
        <v>204</v>
      </c>
    </row>
    <row r="207" spans="1:19" ht="11.25">
      <c r="A207" s="1" t="s">
        <v>353</v>
      </c>
      <c r="C207" s="1" t="s">
        <v>99</v>
      </c>
      <c r="D207" s="30">
        <v>72</v>
      </c>
      <c r="E207" s="4">
        <v>36</v>
      </c>
      <c r="F207" s="5">
        <v>481</v>
      </c>
      <c r="G207" s="4">
        <v>0.1496881496881497</v>
      </c>
      <c r="I207" s="23"/>
      <c r="J207" s="5">
        <v>0.816</v>
      </c>
      <c r="K207" s="5">
        <v>1580</v>
      </c>
      <c r="L207" s="4">
        <v>0.04556962025316456</v>
      </c>
      <c r="M207" s="5">
        <v>31</v>
      </c>
      <c r="N207" s="4">
        <v>2.3225806451612905</v>
      </c>
      <c r="O207" s="5">
        <v>1985</v>
      </c>
      <c r="Q207" s="5">
        <v>170</v>
      </c>
      <c r="R207" s="5">
        <v>153</v>
      </c>
      <c r="S207" s="5" t="s">
        <v>204</v>
      </c>
    </row>
    <row r="208" spans="1:19" ht="11.25">
      <c r="A208" s="1" t="s">
        <v>354</v>
      </c>
      <c r="C208" s="1" t="s">
        <v>156</v>
      </c>
      <c r="D208" s="30">
        <v>45</v>
      </c>
      <c r="E208" s="4">
        <v>30</v>
      </c>
      <c r="F208" s="5">
        <v>530</v>
      </c>
      <c r="G208" s="4">
        <v>0.08490566037735849</v>
      </c>
      <c r="H208" s="5">
        <v>2625</v>
      </c>
      <c r="I208" s="23">
        <v>0.32345013477088946</v>
      </c>
      <c r="K208" s="5">
        <v>700</v>
      </c>
      <c r="L208" s="4">
        <v>0.06428571428571428</v>
      </c>
      <c r="M208" s="5">
        <v>337</v>
      </c>
      <c r="N208" s="4">
        <v>0.13353115727002968</v>
      </c>
      <c r="O208" s="5">
        <v>1972</v>
      </c>
      <c r="Q208" s="5">
        <v>283</v>
      </c>
      <c r="R208" s="5">
        <v>238</v>
      </c>
      <c r="S208" s="5" t="s">
        <v>204</v>
      </c>
    </row>
    <row r="209" spans="1:19" ht="11.25">
      <c r="A209" s="1" t="s">
        <v>355</v>
      </c>
      <c r="C209" s="1" t="s">
        <v>56</v>
      </c>
      <c r="D209" s="30">
        <v>85</v>
      </c>
      <c r="E209" s="4">
        <v>40</v>
      </c>
      <c r="F209" s="5">
        <v>856</v>
      </c>
      <c r="G209" s="4">
        <v>0.09929906542056074</v>
      </c>
      <c r="H209" s="5">
        <v>2562</v>
      </c>
      <c r="I209" s="23">
        <v>0.3875841741630006</v>
      </c>
      <c r="J209" s="5">
        <v>0.209</v>
      </c>
      <c r="K209" s="5">
        <v>137</v>
      </c>
      <c r="L209" s="4">
        <v>0.6204379562043796</v>
      </c>
      <c r="M209" s="5">
        <v>18</v>
      </c>
      <c r="N209" s="4">
        <v>4.722222222222222</v>
      </c>
      <c r="O209" s="5">
        <v>1979</v>
      </c>
      <c r="P209" s="5">
        <v>900</v>
      </c>
      <c r="Q209" s="5">
        <v>218</v>
      </c>
      <c r="R209" s="5">
        <v>183</v>
      </c>
      <c r="S209" s="5" t="s">
        <v>235</v>
      </c>
    </row>
    <row r="210" spans="1:19" ht="11.25">
      <c r="A210" s="1" t="s">
        <v>356</v>
      </c>
      <c r="C210" s="1" t="s">
        <v>44</v>
      </c>
      <c r="D210" s="30">
        <v>686</v>
      </c>
      <c r="E210" s="4">
        <v>99</v>
      </c>
      <c r="F210" s="5">
        <v>850</v>
      </c>
      <c r="G210" s="4">
        <v>0.8070588235294117</v>
      </c>
      <c r="H210" s="5">
        <v>3456</v>
      </c>
      <c r="I210" s="23">
        <v>2.3352396514161216</v>
      </c>
      <c r="J210" s="5">
        <v>0.729</v>
      </c>
      <c r="K210" s="5">
        <v>654</v>
      </c>
      <c r="L210" s="4">
        <v>1.0489296636085628</v>
      </c>
      <c r="M210" s="5">
        <v>164</v>
      </c>
      <c r="N210" s="4">
        <v>4.182926829268292</v>
      </c>
      <c r="O210" s="5">
        <v>1964</v>
      </c>
      <c r="Q210" s="5">
        <v>301</v>
      </c>
      <c r="R210" s="5">
        <v>222</v>
      </c>
      <c r="S210" s="5" t="s">
        <v>119</v>
      </c>
    </row>
    <row r="211" spans="1:19" ht="11.25">
      <c r="A211" s="1" t="s">
        <v>357</v>
      </c>
      <c r="C211" s="1" t="s">
        <v>56</v>
      </c>
      <c r="D211" s="30">
        <v>1147</v>
      </c>
      <c r="E211" s="4">
        <v>115</v>
      </c>
      <c r="F211" s="5">
        <v>1340</v>
      </c>
      <c r="G211" s="4">
        <v>0.8559701492537314</v>
      </c>
      <c r="H211" s="5">
        <v>2940</v>
      </c>
      <c r="I211" s="23">
        <v>2.911463092699767</v>
      </c>
      <c r="J211" s="5">
        <v>0.289</v>
      </c>
      <c r="K211" s="5">
        <v>418</v>
      </c>
      <c r="L211" s="4">
        <v>2.7440191387559807</v>
      </c>
      <c r="M211" s="5">
        <v>28</v>
      </c>
      <c r="N211" s="4">
        <v>40.964285714285715</v>
      </c>
      <c r="O211" s="5">
        <v>1974</v>
      </c>
      <c r="P211" s="5" t="s">
        <v>139</v>
      </c>
      <c r="Q211" s="5">
        <v>112</v>
      </c>
      <c r="R211" s="5">
        <v>79</v>
      </c>
      <c r="S211" s="5" t="s">
        <v>170</v>
      </c>
    </row>
    <row r="212" spans="1:19" ht="11.25">
      <c r="A212" s="1" t="s">
        <v>358</v>
      </c>
      <c r="C212" s="1" t="s">
        <v>359</v>
      </c>
      <c r="D212" s="21">
        <v>230</v>
      </c>
      <c r="E212" s="4">
        <v>40</v>
      </c>
      <c r="F212" s="5">
        <v>285</v>
      </c>
      <c r="G212" s="4">
        <v>0.8070175438596491</v>
      </c>
      <c r="J212" s="5">
        <v>0.4</v>
      </c>
      <c r="K212" s="5">
        <v>44</v>
      </c>
      <c r="L212" s="4">
        <v>5.2272727272727275</v>
      </c>
      <c r="M212" s="5">
        <v>12</v>
      </c>
      <c r="N212" s="4">
        <v>19.166666666666668</v>
      </c>
      <c r="O212" s="5">
        <v>1988</v>
      </c>
      <c r="Q212" s="5">
        <v>50</v>
      </c>
      <c r="R212" s="5">
        <v>46</v>
      </c>
      <c r="S212" s="5" t="s">
        <v>60</v>
      </c>
    </row>
    <row r="213" spans="1:19" ht="11.25">
      <c r="A213" s="1" t="s">
        <v>360</v>
      </c>
      <c r="C213" s="1" t="s">
        <v>56</v>
      </c>
      <c r="D213" s="30">
        <v>1010</v>
      </c>
      <c r="E213" s="4">
        <v>95</v>
      </c>
      <c r="F213" s="5">
        <v>1346</v>
      </c>
      <c r="G213" s="4">
        <v>0.75037147102526</v>
      </c>
      <c r="H213" s="5">
        <v>3174</v>
      </c>
      <c r="I213" s="23">
        <v>2.3641193163996848</v>
      </c>
      <c r="J213" s="5">
        <v>1.037</v>
      </c>
      <c r="K213" s="5">
        <v>1860</v>
      </c>
      <c r="L213" s="4">
        <v>0.543010752688172</v>
      </c>
      <c r="M213" s="5">
        <v>111</v>
      </c>
      <c r="N213" s="4">
        <v>9.0990990990991</v>
      </c>
      <c r="O213" s="5">
        <v>1975</v>
      </c>
      <c r="P213" s="5">
        <v>1500</v>
      </c>
      <c r="Q213" s="5">
        <v>240</v>
      </c>
      <c r="R213" s="5">
        <v>186</v>
      </c>
      <c r="S213" s="5" t="s">
        <v>235</v>
      </c>
    </row>
    <row r="214" spans="1:19" ht="11.25">
      <c r="A214" s="1" t="s">
        <v>361</v>
      </c>
      <c r="C214" s="1" t="s">
        <v>362</v>
      </c>
      <c r="D214" s="30">
        <v>110</v>
      </c>
      <c r="E214" s="4">
        <v>45</v>
      </c>
      <c r="F214" s="5">
        <v>860</v>
      </c>
      <c r="G214" s="4">
        <v>0.12790697674418605</v>
      </c>
      <c r="H214" s="5">
        <v>3168</v>
      </c>
      <c r="I214" s="23">
        <v>0.40374677002583975</v>
      </c>
      <c r="J214" s="5">
        <v>1.115</v>
      </c>
      <c r="K214" s="5">
        <v>834</v>
      </c>
      <c r="L214" s="4">
        <v>0.13189448441247004</v>
      </c>
      <c r="M214" s="5">
        <v>116</v>
      </c>
      <c r="N214" s="4">
        <v>0.9482758620689655</v>
      </c>
      <c r="O214" s="5">
        <v>1969</v>
      </c>
      <c r="Q214" s="5">
        <v>658</v>
      </c>
      <c r="R214" s="5">
        <v>512</v>
      </c>
      <c r="S214" s="5" t="s">
        <v>235</v>
      </c>
    </row>
    <row r="215" spans="1:19" ht="11.25">
      <c r="A215" s="1" t="s">
        <v>363</v>
      </c>
      <c r="C215" s="1" t="s">
        <v>142</v>
      </c>
      <c r="D215" s="30"/>
      <c r="I215" s="23"/>
      <c r="L215" s="4"/>
      <c r="N215" s="4"/>
      <c r="O215" s="5">
        <v>2002</v>
      </c>
      <c r="Q215" s="38"/>
      <c r="R215" s="38"/>
      <c r="S215" s="5" t="s">
        <v>66</v>
      </c>
    </row>
    <row r="216" spans="1:19" ht="11.25">
      <c r="A216" s="1" t="s">
        <v>364</v>
      </c>
      <c r="C216" s="1" t="s">
        <v>56</v>
      </c>
      <c r="D216" s="30">
        <v>473</v>
      </c>
      <c r="E216" s="4">
        <v>91</v>
      </c>
      <c r="F216" s="5">
        <v>907</v>
      </c>
      <c r="G216" s="4">
        <v>0.5214994487320838</v>
      </c>
      <c r="H216" s="5">
        <v>2160</v>
      </c>
      <c r="I216" s="23">
        <v>2.414349299685573</v>
      </c>
      <c r="J216" s="5">
        <v>0.143</v>
      </c>
      <c r="K216" s="5">
        <v>164</v>
      </c>
      <c r="L216" s="4">
        <v>2.8841463414634148</v>
      </c>
      <c r="M216" s="5">
        <v>9</v>
      </c>
      <c r="N216" s="4">
        <v>52.55555555555556</v>
      </c>
      <c r="O216" s="5">
        <v>1979</v>
      </c>
      <c r="P216" s="5">
        <v>2300</v>
      </c>
      <c r="Q216" s="5">
        <v>100</v>
      </c>
      <c r="R216" s="5">
        <v>67</v>
      </c>
      <c r="S216" s="5" t="s">
        <v>60</v>
      </c>
    </row>
    <row r="217" spans="1:19" ht="11.25">
      <c r="A217" s="1" t="s">
        <v>365</v>
      </c>
      <c r="C217" s="1" t="s">
        <v>156</v>
      </c>
      <c r="D217" s="30">
        <v>159</v>
      </c>
      <c r="E217" s="4">
        <v>46</v>
      </c>
      <c r="F217" s="5">
        <v>1669</v>
      </c>
      <c r="G217" s="4">
        <v>0.09526662672258837</v>
      </c>
      <c r="H217" s="5">
        <v>2640</v>
      </c>
      <c r="I217" s="23">
        <v>0.36085843455525896</v>
      </c>
      <c r="J217" s="5">
        <v>2.608</v>
      </c>
      <c r="K217" s="5">
        <v>6697</v>
      </c>
      <c r="L217" s="4">
        <v>0.02374197401821711</v>
      </c>
      <c r="M217" s="5">
        <v>253</v>
      </c>
      <c r="N217" s="4">
        <v>0.6284584980237155</v>
      </c>
      <c r="O217" s="5">
        <v>1892</v>
      </c>
      <c r="P217" s="5">
        <v>7000</v>
      </c>
      <c r="Q217" s="5">
        <v>1074</v>
      </c>
      <c r="R217" s="5">
        <v>737</v>
      </c>
      <c r="S217" s="5" t="s">
        <v>75</v>
      </c>
    </row>
    <row r="218" spans="1:19" ht="11.25">
      <c r="A218" s="1" t="s">
        <v>366</v>
      </c>
      <c r="C218" s="1" t="s">
        <v>62</v>
      </c>
      <c r="D218" s="30">
        <v>411</v>
      </c>
      <c r="E218" s="4">
        <v>50</v>
      </c>
      <c r="F218" s="5">
        <v>640</v>
      </c>
      <c r="G218" s="4">
        <v>0.6421875</v>
      </c>
      <c r="H218" s="5">
        <v>3264</v>
      </c>
      <c r="I218" s="23">
        <v>1.967486213235294</v>
      </c>
      <c r="J218" s="5">
        <v>0.408</v>
      </c>
      <c r="K218" s="5">
        <v>69</v>
      </c>
      <c r="L218" s="4">
        <v>5.956521739130435</v>
      </c>
      <c r="M218" s="5">
        <v>20</v>
      </c>
      <c r="N218" s="4">
        <v>20.55</v>
      </c>
      <c r="O218" s="5">
        <v>1987</v>
      </c>
      <c r="Q218" s="5">
        <v>30</v>
      </c>
      <c r="R218" s="5">
        <v>27</v>
      </c>
      <c r="S218" s="5" t="s">
        <v>125</v>
      </c>
    </row>
    <row r="219" spans="1:19" ht="11.25">
      <c r="A219" s="1" t="s">
        <v>367</v>
      </c>
      <c r="C219" s="1" t="s">
        <v>368</v>
      </c>
      <c r="D219" s="30">
        <v>186</v>
      </c>
      <c r="E219" s="4">
        <v>75</v>
      </c>
      <c r="F219" s="5">
        <v>550</v>
      </c>
      <c r="G219" s="4">
        <v>0.3381818181818182</v>
      </c>
      <c r="H219" s="5">
        <v>2360</v>
      </c>
      <c r="I219" s="23">
        <v>1.432973805855162</v>
      </c>
      <c r="J219" s="5">
        <v>0.352</v>
      </c>
      <c r="K219" s="5">
        <v>170</v>
      </c>
      <c r="L219" s="4">
        <v>1.0941176470588236</v>
      </c>
      <c r="M219" s="5">
        <v>25</v>
      </c>
      <c r="N219" s="4">
        <v>7.44</v>
      </c>
      <c r="O219" s="5">
        <v>1978</v>
      </c>
      <c r="P219" s="5">
        <v>1850</v>
      </c>
      <c r="Q219" s="5">
        <v>287</v>
      </c>
      <c r="R219" s="5">
        <v>225</v>
      </c>
      <c r="S219" s="5" t="s">
        <v>75</v>
      </c>
    </row>
    <row r="220" spans="1:19" ht="11.25">
      <c r="A220" s="1" t="s">
        <v>369</v>
      </c>
      <c r="C220" s="1" t="s">
        <v>80</v>
      </c>
      <c r="D220" s="30">
        <v>424</v>
      </c>
      <c r="E220" s="4">
        <v>220</v>
      </c>
      <c r="F220" s="5">
        <v>567</v>
      </c>
      <c r="G220" s="4">
        <v>0.7477954144620811</v>
      </c>
      <c r="H220" s="5">
        <v>3432</v>
      </c>
      <c r="I220" s="23">
        <v>2.1788910677799564</v>
      </c>
      <c r="J220" s="5">
        <v>1.383</v>
      </c>
      <c r="K220" s="5">
        <v>188</v>
      </c>
      <c r="L220" s="4">
        <v>2.25531914893617</v>
      </c>
      <c r="M220" s="5">
        <v>65</v>
      </c>
      <c r="N220" s="4">
        <v>6.523076923076923</v>
      </c>
      <c r="O220" s="5">
        <v>1992</v>
      </c>
      <c r="Q220" s="5">
        <v>31</v>
      </c>
      <c r="R220" s="5">
        <v>25</v>
      </c>
      <c r="S220" s="5" t="s">
        <v>75</v>
      </c>
    </row>
    <row r="221" spans="1:19" ht="11.25">
      <c r="A221" s="1" t="s">
        <v>370</v>
      </c>
      <c r="C221" s="1" t="s">
        <v>44</v>
      </c>
      <c r="D221" s="30">
        <v>240</v>
      </c>
      <c r="E221" s="4">
        <v>40</v>
      </c>
      <c r="F221" s="5">
        <v>528</v>
      </c>
      <c r="G221" s="4">
        <v>0.45454545454545453</v>
      </c>
      <c r="H221" s="5">
        <v>2767</v>
      </c>
      <c r="I221" s="23">
        <v>1.6427374576995104</v>
      </c>
      <c r="K221" s="5">
        <v>2</v>
      </c>
      <c r="L221" s="4">
        <v>120</v>
      </c>
      <c r="M221" s="5">
        <v>2</v>
      </c>
      <c r="N221" s="4">
        <v>120</v>
      </c>
      <c r="O221" s="5">
        <v>1999</v>
      </c>
      <c r="Q221" s="5">
        <v>19</v>
      </c>
      <c r="R221" s="5">
        <v>19</v>
      </c>
      <c r="S221" s="5" t="s">
        <v>94</v>
      </c>
    </row>
    <row r="222" spans="1:19" ht="11.25">
      <c r="A222" s="1" t="s">
        <v>372</v>
      </c>
      <c r="C222" s="1" t="s">
        <v>56</v>
      </c>
      <c r="D222" s="30">
        <v>1431</v>
      </c>
      <c r="E222" s="4">
        <v>180</v>
      </c>
      <c r="F222" s="5">
        <v>1880</v>
      </c>
      <c r="G222" s="4">
        <v>0.7611702127659574</v>
      </c>
      <c r="H222" s="5">
        <v>2924</v>
      </c>
      <c r="I222" s="23">
        <v>2.6031813022091566</v>
      </c>
      <c r="J222" s="5">
        <v>0.829</v>
      </c>
      <c r="K222" s="5">
        <v>1437</v>
      </c>
      <c r="L222" s="4">
        <v>0.9958246346555324</v>
      </c>
      <c r="M222" s="5">
        <v>145</v>
      </c>
      <c r="N222" s="4">
        <v>9.86896551724138</v>
      </c>
      <c r="O222" s="5">
        <v>1972</v>
      </c>
      <c r="P222" s="5">
        <v>1440</v>
      </c>
      <c r="Q222" s="5">
        <v>221</v>
      </c>
      <c r="R222" s="5">
        <v>141</v>
      </c>
      <c r="S222" s="5" t="s">
        <v>94</v>
      </c>
    </row>
    <row r="223" spans="1:19" ht="11.25">
      <c r="A223" s="1" t="s">
        <v>373</v>
      </c>
      <c r="C223" s="1" t="s">
        <v>142</v>
      </c>
      <c r="D223" s="21">
        <v>130</v>
      </c>
      <c r="E223" s="4">
        <v>65</v>
      </c>
      <c r="F223" s="5">
        <v>320</v>
      </c>
      <c r="G223" s="4">
        <v>0.40625</v>
      </c>
      <c r="K223" s="5">
        <v>21</v>
      </c>
      <c r="L223" s="4">
        <v>6.190476190476191</v>
      </c>
      <c r="M223" s="5">
        <v>10</v>
      </c>
      <c r="N223" s="4">
        <v>13</v>
      </c>
      <c r="O223" s="5">
        <v>1981</v>
      </c>
      <c r="Q223" s="5">
        <v>108</v>
      </c>
      <c r="R223" s="5">
        <v>97</v>
      </c>
      <c r="S223" s="5" t="s">
        <v>94</v>
      </c>
    </row>
    <row r="224" spans="1:19" ht="11.25">
      <c r="A224" s="1" t="s">
        <v>374</v>
      </c>
      <c r="C224" s="1" t="s">
        <v>80</v>
      </c>
      <c r="D224" s="30">
        <v>476</v>
      </c>
      <c r="E224" s="4">
        <v>240</v>
      </c>
      <c r="F224" s="5">
        <v>630</v>
      </c>
      <c r="G224" s="4">
        <v>0.7555555555555555</v>
      </c>
      <c r="H224" s="5">
        <v>3432</v>
      </c>
      <c r="I224" s="23">
        <v>2.201502201502201</v>
      </c>
      <c r="J224" s="5">
        <v>0.588</v>
      </c>
      <c r="K224" s="5">
        <v>162</v>
      </c>
      <c r="L224" s="4">
        <v>2.9382716049382718</v>
      </c>
      <c r="M224" s="5">
        <v>40</v>
      </c>
      <c r="N224" s="4">
        <v>11.9</v>
      </c>
      <c r="O224" s="5">
        <v>1990</v>
      </c>
      <c r="Q224" s="5">
        <v>65</v>
      </c>
      <c r="R224" s="5">
        <v>59</v>
      </c>
      <c r="S224" s="5" t="s">
        <v>256</v>
      </c>
    </row>
    <row r="225" spans="1:19" ht="11.25">
      <c r="A225" s="1" t="s">
        <v>375</v>
      </c>
      <c r="C225" s="1" t="s">
        <v>44</v>
      </c>
      <c r="D225" s="21">
        <v>142</v>
      </c>
      <c r="E225" s="4">
        <v>80</v>
      </c>
      <c r="F225" s="5">
        <v>764</v>
      </c>
      <c r="G225" s="4">
        <v>0.18586387434554974</v>
      </c>
      <c r="H225" s="5">
        <v>2992</v>
      </c>
      <c r="I225" s="23">
        <v>0.6212027885880673</v>
      </c>
      <c r="J225" s="5">
        <v>0.433</v>
      </c>
      <c r="K225" s="5">
        <v>397</v>
      </c>
      <c r="L225" s="4">
        <v>0.35768261964735515</v>
      </c>
      <c r="M225" s="5">
        <v>59</v>
      </c>
      <c r="N225" s="4">
        <v>2.406779661016949</v>
      </c>
      <c r="O225" s="5">
        <v>1961</v>
      </c>
      <c r="Q225" s="5">
        <v>382</v>
      </c>
      <c r="R225" s="5">
        <v>242</v>
      </c>
      <c r="S225" s="5" t="s">
        <v>63</v>
      </c>
    </row>
    <row r="226" spans="1:19" ht="11.25">
      <c r="A226" s="1" t="s">
        <v>376</v>
      </c>
      <c r="C226" s="1" t="s">
        <v>80</v>
      </c>
      <c r="D226" s="30">
        <v>481</v>
      </c>
      <c r="E226" s="4">
        <v>240</v>
      </c>
      <c r="F226" s="5">
        <v>628</v>
      </c>
      <c r="G226" s="4">
        <v>0.7659235668789809</v>
      </c>
      <c r="H226" s="5">
        <v>3666</v>
      </c>
      <c r="I226" s="23">
        <v>2.0892623210010393</v>
      </c>
      <c r="J226" s="5">
        <v>0.439</v>
      </c>
      <c r="K226" s="5">
        <v>98</v>
      </c>
      <c r="L226" s="4">
        <v>4.908163265306122</v>
      </c>
      <c r="M226" s="5">
        <v>29</v>
      </c>
      <c r="N226" s="4">
        <v>16.586206896551722</v>
      </c>
      <c r="O226" s="5">
        <v>1991</v>
      </c>
      <c r="Q226" s="5">
        <v>44</v>
      </c>
      <c r="R226" s="5">
        <v>38</v>
      </c>
      <c r="S226" s="5" t="s">
        <v>180</v>
      </c>
    </row>
    <row r="227" spans="1:19" ht="11.25">
      <c r="A227" s="1" t="s">
        <v>377</v>
      </c>
      <c r="C227" s="1" t="s">
        <v>44</v>
      </c>
      <c r="D227" s="30">
        <v>90</v>
      </c>
      <c r="E227" s="4">
        <v>75</v>
      </c>
      <c r="F227" s="5">
        <v>720</v>
      </c>
      <c r="G227" s="4">
        <v>0.125</v>
      </c>
      <c r="H227" s="5">
        <v>2924</v>
      </c>
      <c r="I227" s="23">
        <v>0.4274965800273598</v>
      </c>
      <c r="J227" s="5">
        <v>0.421</v>
      </c>
      <c r="K227" s="5">
        <v>193</v>
      </c>
      <c r="L227" s="4">
        <v>0.46632124352331605</v>
      </c>
      <c r="M227" s="5">
        <v>24</v>
      </c>
      <c r="N227" s="4">
        <v>3.75</v>
      </c>
      <c r="O227" s="5">
        <v>1964</v>
      </c>
      <c r="P227" s="5">
        <v>2200</v>
      </c>
      <c r="Q227" s="5">
        <v>416</v>
      </c>
      <c r="R227" s="5">
        <v>263</v>
      </c>
      <c r="S227" s="5" t="s">
        <v>224</v>
      </c>
    </row>
    <row r="228" spans="1:19" ht="11.25">
      <c r="A228" s="1" t="s">
        <v>379</v>
      </c>
      <c r="C228" s="1" t="s">
        <v>80</v>
      </c>
      <c r="D228" s="30">
        <v>481</v>
      </c>
      <c r="E228" s="4">
        <v>220</v>
      </c>
      <c r="F228" s="5">
        <v>595</v>
      </c>
      <c r="G228" s="4">
        <v>0.8084033613445378</v>
      </c>
      <c r="H228" s="5">
        <v>3476</v>
      </c>
      <c r="I228" s="23">
        <v>2.325671350243204</v>
      </c>
      <c r="J228" s="5">
        <v>0.603</v>
      </c>
      <c r="K228" s="5">
        <v>383</v>
      </c>
      <c r="L228" s="4">
        <v>1.2558746736292428</v>
      </c>
      <c r="M228" s="5">
        <v>38</v>
      </c>
      <c r="N228" s="4">
        <v>12.657894736842104</v>
      </c>
      <c r="O228" s="5">
        <v>1990</v>
      </c>
      <c r="Q228" s="5">
        <v>55</v>
      </c>
      <c r="R228" s="5">
        <v>47</v>
      </c>
      <c r="S228" s="5" t="s">
        <v>224</v>
      </c>
    </row>
    <row r="229" spans="1:19" ht="11.25">
      <c r="A229" s="1" t="s">
        <v>380</v>
      </c>
      <c r="C229" s="1" t="s">
        <v>65</v>
      </c>
      <c r="D229" s="30">
        <v>310</v>
      </c>
      <c r="E229" s="4">
        <v>68</v>
      </c>
      <c r="F229" s="5">
        <v>368</v>
      </c>
      <c r="G229" s="4">
        <v>0.842391304347826</v>
      </c>
      <c r="I229" s="23"/>
      <c r="K229" s="5">
        <v>3</v>
      </c>
      <c r="L229" s="4">
        <v>103.33333333333333</v>
      </c>
      <c r="M229" s="5">
        <v>14</v>
      </c>
      <c r="N229" s="4">
        <v>22.142857142857142</v>
      </c>
      <c r="O229" s="5">
        <v>1998</v>
      </c>
      <c r="Q229" s="5">
        <v>6</v>
      </c>
      <c r="R229" s="5">
        <v>6</v>
      </c>
      <c r="S229" s="5" t="s">
        <v>224</v>
      </c>
    </row>
    <row r="230" spans="1:19" ht="11.25">
      <c r="A230" s="1" t="s">
        <v>381</v>
      </c>
      <c r="C230" s="1" t="s">
        <v>56</v>
      </c>
      <c r="D230" s="21">
        <v>295</v>
      </c>
      <c r="E230" s="4">
        <v>95</v>
      </c>
      <c r="F230" s="5">
        <v>791</v>
      </c>
      <c r="G230" s="4">
        <v>0.3729456384323641</v>
      </c>
      <c r="H230" s="5">
        <v>3024</v>
      </c>
      <c r="I230" s="23">
        <v>1.2332858413768655</v>
      </c>
      <c r="K230" s="5">
        <v>24</v>
      </c>
      <c r="L230" s="4">
        <v>12.291666666666666</v>
      </c>
      <c r="M230" s="5">
        <v>17</v>
      </c>
      <c r="N230" s="4">
        <v>17.352941176470587</v>
      </c>
      <c r="O230" s="5">
        <v>1972</v>
      </c>
      <c r="Q230" s="5">
        <v>228</v>
      </c>
      <c r="R230" s="5">
        <v>96</v>
      </c>
      <c r="S230" s="5" t="s">
        <v>58</v>
      </c>
    </row>
    <row r="231" spans="1:19" ht="11.25">
      <c r="A231" s="1" t="s">
        <v>382</v>
      </c>
      <c r="C231" s="1" t="s">
        <v>383</v>
      </c>
      <c r="D231" s="30">
        <v>310</v>
      </c>
      <c r="E231" s="4">
        <v>119</v>
      </c>
      <c r="F231" s="5">
        <v>1260</v>
      </c>
      <c r="G231" s="4">
        <v>0.24603174603174602</v>
      </c>
      <c r="H231" s="5">
        <v>5664</v>
      </c>
      <c r="I231" s="23">
        <v>0.4343780826831674</v>
      </c>
      <c r="K231" s="5">
        <v>2800</v>
      </c>
      <c r="L231" s="4">
        <v>0.11071428571428571</v>
      </c>
      <c r="M231" s="5">
        <v>250</v>
      </c>
      <c r="N231" s="4">
        <v>1.24</v>
      </c>
      <c r="O231" s="5">
        <v>1971</v>
      </c>
      <c r="Q231" s="5">
        <v>761</v>
      </c>
      <c r="R231" s="5">
        <v>487</v>
      </c>
      <c r="S231" s="5" t="s">
        <v>140</v>
      </c>
    </row>
    <row r="232" spans="1:19" ht="11.25">
      <c r="A232" s="1" t="s">
        <v>384</v>
      </c>
      <c r="C232" s="1" t="s">
        <v>65</v>
      </c>
      <c r="D232" s="21"/>
      <c r="I232" s="23"/>
      <c r="L232" s="4"/>
      <c r="N232" s="22"/>
      <c r="O232" s="5">
        <v>1995</v>
      </c>
      <c r="Q232" s="38"/>
      <c r="R232" s="38"/>
      <c r="S232" s="5" t="s">
        <v>75</v>
      </c>
    </row>
    <row r="233" spans="1:19" ht="11.25">
      <c r="A233" s="1" t="s">
        <v>385</v>
      </c>
      <c r="C233" s="1" t="s">
        <v>80</v>
      </c>
      <c r="D233" s="21"/>
      <c r="I233" s="23"/>
      <c r="L233" s="4"/>
      <c r="N233" s="22"/>
      <c r="O233" s="5">
        <v>1957</v>
      </c>
      <c r="Q233" s="38"/>
      <c r="R233" s="38"/>
      <c r="S233" s="5" t="s">
        <v>83</v>
      </c>
    </row>
    <row r="234" spans="1:19" ht="11.25">
      <c r="A234" s="1" t="s">
        <v>386</v>
      </c>
      <c r="C234" s="1" t="s">
        <v>77</v>
      </c>
      <c r="D234" s="21"/>
      <c r="I234" s="23"/>
      <c r="L234" s="4"/>
      <c r="N234" s="22"/>
      <c r="O234" s="5">
        <v>2003</v>
      </c>
      <c r="Q234" s="38"/>
      <c r="R234" s="38"/>
      <c r="S234" s="5" t="s">
        <v>75</v>
      </c>
    </row>
    <row r="235" spans="1:19" ht="11.25">
      <c r="A235" s="1" t="s">
        <v>388</v>
      </c>
      <c r="C235" s="1" t="s">
        <v>65</v>
      </c>
      <c r="D235" s="30">
        <v>246</v>
      </c>
      <c r="E235" s="4">
        <v>95</v>
      </c>
      <c r="F235" s="5">
        <v>475</v>
      </c>
      <c r="G235" s="4">
        <v>0.5178947368421053</v>
      </c>
      <c r="I235" s="23"/>
      <c r="K235" s="5">
        <v>23</v>
      </c>
      <c r="L235" s="4">
        <v>10.695652173913043</v>
      </c>
      <c r="M235" s="5">
        <v>13</v>
      </c>
      <c r="N235" s="22">
        <v>18.923076923076923</v>
      </c>
      <c r="O235" s="5">
        <v>1979</v>
      </c>
      <c r="Q235" s="5">
        <v>31</v>
      </c>
      <c r="R235" s="5">
        <v>28</v>
      </c>
      <c r="S235" s="5" t="s">
        <v>83</v>
      </c>
    </row>
    <row r="236" spans="1:19" ht="11.25">
      <c r="A236" s="1" t="s">
        <v>389</v>
      </c>
      <c r="C236" s="1" t="s">
        <v>56</v>
      </c>
      <c r="D236" s="30">
        <v>355</v>
      </c>
      <c r="F236" s="5">
        <v>451</v>
      </c>
      <c r="G236" s="4">
        <v>0.7871396895787139</v>
      </c>
      <c r="H236" s="5">
        <v>2541</v>
      </c>
      <c r="I236" s="23">
        <v>3.097755567015797</v>
      </c>
      <c r="J236" s="5">
        <v>0.223</v>
      </c>
      <c r="K236" s="5">
        <v>119</v>
      </c>
      <c r="L236" s="4">
        <v>2.9831932773109244</v>
      </c>
      <c r="M236" s="5">
        <v>17</v>
      </c>
      <c r="N236" s="4">
        <v>20.88235294117647</v>
      </c>
      <c r="O236" s="5">
        <v>1986</v>
      </c>
      <c r="Q236" s="5">
        <v>59</v>
      </c>
      <c r="R236" s="5">
        <v>50</v>
      </c>
      <c r="S236" s="5" t="s">
        <v>110</v>
      </c>
    </row>
    <row r="237" spans="1:19" ht="11.25">
      <c r="A237" s="1" t="s">
        <v>390</v>
      </c>
      <c r="C237" s="1" t="s">
        <v>44</v>
      </c>
      <c r="D237" s="30">
        <v>640</v>
      </c>
      <c r="E237" s="4">
        <v>136</v>
      </c>
      <c r="F237" s="5">
        <v>715</v>
      </c>
      <c r="G237" s="4">
        <v>0.8951048951048951</v>
      </c>
      <c r="I237" s="23"/>
      <c r="K237" s="5">
        <v>247</v>
      </c>
      <c r="L237" s="4">
        <v>2.591093117408907</v>
      </c>
      <c r="M237" s="5">
        <v>31</v>
      </c>
      <c r="N237" s="4">
        <v>20.64516129032258</v>
      </c>
      <c r="O237" s="5">
        <v>1970</v>
      </c>
      <c r="Q237" s="5">
        <v>66</v>
      </c>
      <c r="R237" s="5">
        <v>47</v>
      </c>
      <c r="S237" s="5" t="s">
        <v>140</v>
      </c>
    </row>
    <row r="238" spans="1:19" ht="11.25">
      <c r="A238" s="1" t="s">
        <v>391</v>
      </c>
      <c r="C238" s="1" t="s">
        <v>392</v>
      </c>
      <c r="D238" s="30">
        <v>133</v>
      </c>
      <c r="E238" s="4">
        <v>54</v>
      </c>
      <c r="F238" s="5">
        <v>406</v>
      </c>
      <c r="G238" s="4">
        <v>0.3275862068965517</v>
      </c>
      <c r="H238" s="5">
        <v>3182</v>
      </c>
      <c r="I238" s="23">
        <v>1.0294978217993456</v>
      </c>
      <c r="J238" s="5">
        <v>0.605</v>
      </c>
      <c r="K238" s="5">
        <v>292</v>
      </c>
      <c r="L238" s="4">
        <v>0.4554794520547945</v>
      </c>
      <c r="M238" s="5">
        <v>26</v>
      </c>
      <c r="N238" s="4">
        <v>5.115384615384615</v>
      </c>
      <c r="O238" s="5">
        <v>1967</v>
      </c>
      <c r="P238" s="5">
        <v>1375</v>
      </c>
      <c r="Q238" s="5">
        <v>139</v>
      </c>
      <c r="R238" s="5">
        <v>95</v>
      </c>
      <c r="S238" s="5" t="s">
        <v>60</v>
      </c>
    </row>
    <row r="239" spans="1:19" ht="11.25">
      <c r="A239" s="1" t="s">
        <v>393</v>
      </c>
      <c r="C239" s="1" t="s">
        <v>56</v>
      </c>
      <c r="D239" s="30">
        <v>640</v>
      </c>
      <c r="F239" s="5">
        <v>1058</v>
      </c>
      <c r="G239" s="4">
        <v>0.6049149338374291</v>
      </c>
      <c r="H239" s="5">
        <v>2666</v>
      </c>
      <c r="I239" s="23">
        <v>2.2689982514532225</v>
      </c>
      <c r="J239" s="5">
        <v>0.88</v>
      </c>
      <c r="K239" s="5">
        <v>787</v>
      </c>
      <c r="L239" s="4">
        <v>0.8132147395171537</v>
      </c>
      <c r="M239" s="5">
        <v>73</v>
      </c>
      <c r="N239" s="4">
        <v>8.767123287671232</v>
      </c>
      <c r="O239" s="5">
        <v>1974</v>
      </c>
      <c r="P239" s="5">
        <v>1100</v>
      </c>
      <c r="Q239" s="5">
        <v>303</v>
      </c>
      <c r="R239" s="5">
        <v>230</v>
      </c>
      <c r="S239" s="5" t="s">
        <v>63</v>
      </c>
    </row>
    <row r="240" spans="1:19" ht="11.25">
      <c r="A240" s="1" t="s">
        <v>394</v>
      </c>
      <c r="C240" s="1" t="s">
        <v>395</v>
      </c>
      <c r="D240" s="21">
        <v>475</v>
      </c>
      <c r="E240" s="4">
        <v>475</v>
      </c>
      <c r="F240" s="5">
        <v>1138</v>
      </c>
      <c r="G240" s="4">
        <v>0.4173989455184534</v>
      </c>
      <c r="H240" s="5">
        <v>3088</v>
      </c>
      <c r="I240" s="23">
        <v>1.3516805230519864</v>
      </c>
      <c r="K240" s="5">
        <v>134</v>
      </c>
      <c r="L240" s="4">
        <v>3.544776119402985</v>
      </c>
      <c r="M240" s="5">
        <v>40</v>
      </c>
      <c r="N240" s="4">
        <v>11.875</v>
      </c>
      <c r="O240" s="5">
        <v>1967</v>
      </c>
      <c r="Q240" s="5">
        <v>302</v>
      </c>
      <c r="R240" s="5">
        <v>135</v>
      </c>
      <c r="S240" s="5" t="s">
        <v>244</v>
      </c>
    </row>
    <row r="241" spans="1:19" ht="11.25">
      <c r="A241" s="1" t="s">
        <v>396</v>
      </c>
      <c r="C241" s="1" t="s">
        <v>44</v>
      </c>
      <c r="D241" s="30">
        <v>270</v>
      </c>
      <c r="E241" s="4">
        <v>270</v>
      </c>
      <c r="F241" s="5">
        <v>618</v>
      </c>
      <c r="G241" s="4">
        <v>0.4368932038834951</v>
      </c>
      <c r="H241" s="5">
        <v>2760</v>
      </c>
      <c r="I241" s="23">
        <v>1.5829463908822285</v>
      </c>
      <c r="J241" s="5">
        <v>0.654</v>
      </c>
      <c r="K241" s="5">
        <v>254</v>
      </c>
      <c r="L241" s="4">
        <v>1.062992125984252</v>
      </c>
      <c r="M241" s="5">
        <v>34</v>
      </c>
      <c r="N241" s="4">
        <v>7.9411764705882355</v>
      </c>
      <c r="O241" s="5">
        <v>1948</v>
      </c>
      <c r="P241" s="5">
        <v>3500</v>
      </c>
      <c r="Q241" s="5">
        <v>310</v>
      </c>
      <c r="R241" s="5">
        <v>186</v>
      </c>
      <c r="S241" s="5" t="s">
        <v>75</v>
      </c>
    </row>
    <row r="242" spans="1:19" ht="11.25">
      <c r="A242" s="1" t="s">
        <v>397</v>
      </c>
      <c r="C242" s="1" t="s">
        <v>65</v>
      </c>
      <c r="D242" s="30">
        <v>165</v>
      </c>
      <c r="E242" s="4">
        <v>48</v>
      </c>
      <c r="F242" s="5">
        <v>515</v>
      </c>
      <c r="G242" s="4">
        <v>0.32038834951456313</v>
      </c>
      <c r="H242" s="5">
        <v>3430</v>
      </c>
      <c r="I242" s="23">
        <v>0.9340768207421665</v>
      </c>
      <c r="J242" s="5">
        <v>0.256</v>
      </c>
      <c r="K242" s="5">
        <v>147</v>
      </c>
      <c r="L242" s="4">
        <v>1.1224489795918366</v>
      </c>
      <c r="M242" s="5">
        <v>100</v>
      </c>
      <c r="N242" s="4">
        <v>1.65</v>
      </c>
      <c r="O242" s="5">
        <v>1960</v>
      </c>
      <c r="P242" s="5">
        <v>2000</v>
      </c>
      <c r="Q242" s="5">
        <v>678</v>
      </c>
      <c r="R242" s="5">
        <v>479</v>
      </c>
      <c r="S242" s="5" t="s">
        <v>340</v>
      </c>
    </row>
    <row r="243" spans="1:19" ht="11.25">
      <c r="A243" s="1" t="s">
        <v>398</v>
      </c>
      <c r="C243" s="1" t="s">
        <v>44</v>
      </c>
      <c r="D243" s="30">
        <v>197</v>
      </c>
      <c r="E243" s="4">
        <v>197</v>
      </c>
      <c r="F243" s="5">
        <v>901</v>
      </c>
      <c r="G243" s="4">
        <v>0.21864594894561598</v>
      </c>
      <c r="I243" s="23"/>
      <c r="K243" s="5">
        <v>37</v>
      </c>
      <c r="L243" s="4">
        <v>5.324324324324325</v>
      </c>
      <c r="M243" s="5">
        <v>5</v>
      </c>
      <c r="N243" s="4">
        <v>39.4</v>
      </c>
      <c r="O243" s="5">
        <v>1987</v>
      </c>
      <c r="Q243" s="5">
        <v>9</v>
      </c>
      <c r="R243" s="5">
        <v>9</v>
      </c>
      <c r="S243" s="5" t="s">
        <v>340</v>
      </c>
    </row>
    <row r="244" spans="1:19" ht="11.25">
      <c r="A244" s="1" t="s">
        <v>399</v>
      </c>
      <c r="C244" s="1" t="s">
        <v>56</v>
      </c>
      <c r="D244" s="30">
        <v>344</v>
      </c>
      <c r="E244" s="4">
        <v>50</v>
      </c>
      <c r="F244" s="5">
        <v>609</v>
      </c>
      <c r="G244" s="4">
        <v>0.5648604269293924</v>
      </c>
      <c r="H244" s="5">
        <v>2967</v>
      </c>
      <c r="I244" s="23">
        <v>1.9038099997620235</v>
      </c>
      <c r="K244" s="5">
        <v>24</v>
      </c>
      <c r="L244" s="4">
        <v>14.333333333333334</v>
      </c>
      <c r="M244" s="5">
        <v>20</v>
      </c>
      <c r="N244" s="4">
        <v>17.2</v>
      </c>
      <c r="O244" s="5">
        <v>1994</v>
      </c>
      <c r="Q244" s="5">
        <v>16</v>
      </c>
      <c r="R244" s="5">
        <v>15</v>
      </c>
      <c r="S244" s="5" t="s">
        <v>340</v>
      </c>
    </row>
    <row r="245" spans="1:19" ht="11.25">
      <c r="A245" s="1" t="s">
        <v>400</v>
      </c>
      <c r="C245" s="1" t="s">
        <v>339</v>
      </c>
      <c r="D245" s="30">
        <v>95</v>
      </c>
      <c r="E245" s="4">
        <v>45</v>
      </c>
      <c r="F245" s="5">
        <v>580</v>
      </c>
      <c r="G245" s="4">
        <v>0.16379310344827586</v>
      </c>
      <c r="H245" s="5">
        <v>3672</v>
      </c>
      <c r="I245" s="23">
        <v>0.44605964991360525</v>
      </c>
      <c r="J245" s="5">
        <v>1.636</v>
      </c>
      <c r="K245" s="5">
        <v>730</v>
      </c>
      <c r="L245" s="4">
        <v>0.13013698630136986</v>
      </c>
      <c r="M245" s="5">
        <v>126</v>
      </c>
      <c r="N245" s="4">
        <v>0.753968253968254</v>
      </c>
      <c r="O245" s="5">
        <v>1925</v>
      </c>
      <c r="P245" s="5">
        <v>2600</v>
      </c>
      <c r="Q245" s="5">
        <v>639</v>
      </c>
      <c r="R245" s="5">
        <v>437</v>
      </c>
      <c r="S245" s="5" t="s">
        <v>63</v>
      </c>
    </row>
    <row r="246" spans="1:19" ht="11.25">
      <c r="A246" s="1" t="s">
        <v>401</v>
      </c>
      <c r="C246" s="1" t="s">
        <v>65</v>
      </c>
      <c r="D246" s="30"/>
      <c r="I246" s="23"/>
      <c r="L246" s="4"/>
      <c r="N246" s="4"/>
      <c r="O246" s="5">
        <v>1986</v>
      </c>
      <c r="Q246" s="38"/>
      <c r="R246" s="38"/>
      <c r="S246" s="5" t="s">
        <v>60</v>
      </c>
    </row>
    <row r="247" spans="1:19" ht="11.25">
      <c r="A247" s="1" t="s">
        <v>402</v>
      </c>
      <c r="C247" s="1" t="s">
        <v>142</v>
      </c>
      <c r="D247" s="30">
        <v>170</v>
      </c>
      <c r="E247" s="4">
        <v>85</v>
      </c>
      <c r="F247" s="5">
        <v>640</v>
      </c>
      <c r="G247" s="4">
        <v>0.265625</v>
      </c>
      <c r="I247" s="23"/>
      <c r="K247" s="5">
        <v>29</v>
      </c>
      <c r="L247" s="4">
        <v>5.862068965517241</v>
      </c>
      <c r="M247" s="5">
        <v>29</v>
      </c>
      <c r="N247" s="4">
        <v>5.862068965517241</v>
      </c>
      <c r="O247" s="5">
        <v>1996</v>
      </c>
      <c r="Q247" s="5">
        <v>37</v>
      </c>
      <c r="R247" s="5">
        <v>37</v>
      </c>
      <c r="S247" s="5" t="s">
        <v>235</v>
      </c>
    </row>
    <row r="248" spans="1:19" ht="11.25">
      <c r="A248" s="1" t="s">
        <v>119</v>
      </c>
      <c r="C248" s="1" t="s">
        <v>403</v>
      </c>
      <c r="D248" s="30">
        <v>334</v>
      </c>
      <c r="E248" s="4">
        <v>143</v>
      </c>
      <c r="F248" s="5">
        <v>1175</v>
      </c>
      <c r="G248" s="4">
        <v>0.28425531914893615</v>
      </c>
      <c r="H248" s="5">
        <v>4232</v>
      </c>
      <c r="I248" s="23">
        <v>0.6716808108434219</v>
      </c>
      <c r="K248" s="5">
        <v>2022</v>
      </c>
      <c r="L248" s="4">
        <v>0.1651829871414441</v>
      </c>
      <c r="M248" s="5">
        <v>262</v>
      </c>
      <c r="N248" s="4">
        <v>1.2748091603053435</v>
      </c>
      <c r="O248" s="5">
        <v>1954</v>
      </c>
      <c r="P248" s="5">
        <v>10000</v>
      </c>
      <c r="Q248" s="5">
        <v>804</v>
      </c>
      <c r="R248" s="5">
        <v>558</v>
      </c>
      <c r="S248" s="5" t="s">
        <v>119</v>
      </c>
    </row>
    <row r="249" spans="1:19" ht="11.25">
      <c r="A249" s="1" t="s">
        <v>405</v>
      </c>
      <c r="C249" s="1" t="s">
        <v>230</v>
      </c>
      <c r="D249" s="30">
        <v>905</v>
      </c>
      <c r="E249" s="4">
        <v>265</v>
      </c>
      <c r="F249" s="5">
        <v>292</v>
      </c>
      <c r="G249" s="4">
        <v>3.0993150684931505</v>
      </c>
      <c r="H249" s="5">
        <v>4472</v>
      </c>
      <c r="I249" s="23">
        <v>6.930489866934594</v>
      </c>
      <c r="K249" s="5">
        <v>37</v>
      </c>
      <c r="L249" s="4">
        <v>24.45945945945946</v>
      </c>
      <c r="M249" s="5">
        <v>0</v>
      </c>
      <c r="O249" s="5">
        <v>1980</v>
      </c>
      <c r="P249" s="5">
        <v>950</v>
      </c>
      <c r="Q249" s="5">
        <v>79</v>
      </c>
      <c r="R249" s="5">
        <v>62</v>
      </c>
      <c r="S249" s="5" t="s">
        <v>119</v>
      </c>
    </row>
    <row r="250" spans="1:19" ht="11.25">
      <c r="A250" s="1" t="s">
        <v>406</v>
      </c>
      <c r="C250" s="1" t="s">
        <v>44</v>
      </c>
      <c r="D250" s="30">
        <v>336</v>
      </c>
      <c r="E250" s="4">
        <v>197</v>
      </c>
      <c r="F250" s="5">
        <v>618</v>
      </c>
      <c r="G250" s="4">
        <v>0.5436893203883495</v>
      </c>
      <c r="H250" s="5">
        <v>2772</v>
      </c>
      <c r="I250" s="23">
        <v>1.9613611846621555</v>
      </c>
      <c r="J250" s="5">
        <v>0.215</v>
      </c>
      <c r="K250" s="5">
        <v>140</v>
      </c>
      <c r="L250" s="4">
        <v>2.4</v>
      </c>
      <c r="M250" s="5">
        <v>14</v>
      </c>
      <c r="N250" s="4">
        <v>24</v>
      </c>
      <c r="O250" s="5">
        <v>1930</v>
      </c>
      <c r="Q250" s="5">
        <v>57</v>
      </c>
      <c r="R250" s="5">
        <v>57</v>
      </c>
      <c r="S250" s="5" t="s">
        <v>75</v>
      </c>
    </row>
    <row r="251" spans="1:19" ht="11.25">
      <c r="A251" s="1" t="s">
        <v>407</v>
      </c>
      <c r="C251" s="1" t="s">
        <v>408</v>
      </c>
      <c r="D251" s="30">
        <v>150</v>
      </c>
      <c r="E251" s="4">
        <v>50</v>
      </c>
      <c r="F251" s="5">
        <v>320</v>
      </c>
      <c r="G251" s="4">
        <v>0.46875</v>
      </c>
      <c r="I251" s="23"/>
      <c r="K251" s="5">
        <v>100</v>
      </c>
      <c r="L251" s="4">
        <v>1.5</v>
      </c>
      <c r="M251" s="5">
        <v>7</v>
      </c>
      <c r="N251" s="4">
        <v>21.428571428571427</v>
      </c>
      <c r="O251" s="5">
        <v>1984</v>
      </c>
      <c r="P251" s="5">
        <v>1000</v>
      </c>
      <c r="Q251" s="5">
        <v>20</v>
      </c>
      <c r="R251" s="5">
        <v>8</v>
      </c>
      <c r="S251" s="5" t="s">
        <v>70</v>
      </c>
    </row>
    <row r="252" spans="1:19" ht="11.25">
      <c r="A252" s="1" t="s">
        <v>409</v>
      </c>
      <c r="C252" s="1" t="s">
        <v>112</v>
      </c>
      <c r="D252" s="30">
        <v>561</v>
      </c>
      <c r="E252" s="4">
        <v>110</v>
      </c>
      <c r="F252" s="5">
        <v>320</v>
      </c>
      <c r="G252" s="4">
        <v>1.753125</v>
      </c>
      <c r="K252" s="5">
        <v>97</v>
      </c>
      <c r="L252" s="4">
        <v>5.783505154639175</v>
      </c>
      <c r="M252" s="5">
        <v>0</v>
      </c>
      <c r="O252" s="5">
        <v>1995</v>
      </c>
      <c r="Q252" s="5">
        <v>144</v>
      </c>
      <c r="R252" s="5">
        <v>15</v>
      </c>
      <c r="S252" s="5" t="s">
        <v>110</v>
      </c>
    </row>
    <row r="253" spans="1:19" ht="11.25">
      <c r="A253" s="1" t="s">
        <v>411</v>
      </c>
      <c r="C253" s="1" t="s">
        <v>44</v>
      </c>
      <c r="D253" s="30">
        <v>297</v>
      </c>
      <c r="E253" s="4">
        <v>109</v>
      </c>
      <c r="F253" s="5">
        <v>412</v>
      </c>
      <c r="G253" s="4">
        <v>0.720873786407767</v>
      </c>
      <c r="I253" s="23"/>
      <c r="K253" s="5">
        <v>33</v>
      </c>
      <c r="L253" s="4">
        <v>9</v>
      </c>
      <c r="M253" s="5">
        <v>79</v>
      </c>
      <c r="N253" s="4">
        <v>3.759493670886076</v>
      </c>
      <c r="O253" s="5">
        <v>1991</v>
      </c>
      <c r="Q253" s="5">
        <v>27</v>
      </c>
      <c r="R253" s="5">
        <v>24</v>
      </c>
      <c r="S253" s="5" t="s">
        <v>66</v>
      </c>
    </row>
    <row r="254" spans="1:19" ht="11.25">
      <c r="A254" s="1" t="s">
        <v>412</v>
      </c>
      <c r="C254" s="1" t="s">
        <v>56</v>
      </c>
      <c r="D254" s="30">
        <v>824</v>
      </c>
      <c r="E254" s="4">
        <v>75</v>
      </c>
      <c r="F254" s="5">
        <v>697</v>
      </c>
      <c r="G254" s="4">
        <v>1.182209469153515</v>
      </c>
      <c r="H254" s="5">
        <v>3420</v>
      </c>
      <c r="I254" s="23">
        <v>3.456752833782207</v>
      </c>
      <c r="J254" s="5">
        <v>0.392</v>
      </c>
      <c r="K254" s="5">
        <v>180</v>
      </c>
      <c r="L254" s="4">
        <v>4.5777777777777775</v>
      </c>
      <c r="M254" s="5">
        <v>28</v>
      </c>
      <c r="N254" s="4">
        <v>29.428571428571427</v>
      </c>
      <c r="O254" s="5">
        <v>1981</v>
      </c>
      <c r="P254" s="5" t="s">
        <v>139</v>
      </c>
      <c r="Q254" s="5">
        <v>55</v>
      </c>
      <c r="R254" s="5">
        <v>36</v>
      </c>
      <c r="S254" s="5" t="s">
        <v>58</v>
      </c>
    </row>
    <row r="255" spans="1:19" ht="11.25">
      <c r="A255" s="1" t="s">
        <v>413</v>
      </c>
      <c r="C255" s="1" t="s">
        <v>44</v>
      </c>
      <c r="D255" s="30">
        <v>262</v>
      </c>
      <c r="E255" s="4">
        <v>94</v>
      </c>
      <c r="F255" s="5">
        <v>386</v>
      </c>
      <c r="G255" s="4">
        <v>0.6787564766839378</v>
      </c>
      <c r="H255" s="5">
        <v>2501</v>
      </c>
      <c r="I255" s="23">
        <v>2.71394033060351</v>
      </c>
      <c r="K255" s="5">
        <v>30</v>
      </c>
      <c r="L255" s="4">
        <v>8.733333333333333</v>
      </c>
      <c r="M255" s="5">
        <v>4</v>
      </c>
      <c r="N255" s="4">
        <v>65.5</v>
      </c>
      <c r="O255" s="5">
        <v>1949</v>
      </c>
      <c r="P255" s="5">
        <v>650</v>
      </c>
      <c r="Q255" s="5">
        <v>98</v>
      </c>
      <c r="R255" s="5">
        <v>46</v>
      </c>
      <c r="S255" s="5" t="s">
        <v>75</v>
      </c>
    </row>
    <row r="256" spans="1:19" ht="11.25">
      <c r="A256" s="1" t="s">
        <v>414</v>
      </c>
      <c r="C256" s="1" t="s">
        <v>415</v>
      </c>
      <c r="D256" s="30">
        <v>90</v>
      </c>
      <c r="F256" s="5">
        <v>785</v>
      </c>
      <c r="G256" s="4">
        <v>0.11464968152866242</v>
      </c>
      <c r="H256" s="5">
        <v>2940</v>
      </c>
      <c r="I256" s="23">
        <v>0.38996490315871574</v>
      </c>
      <c r="J256" s="5">
        <v>0.482</v>
      </c>
      <c r="K256" s="5">
        <v>502</v>
      </c>
      <c r="L256" s="4">
        <v>0.17928286852589642</v>
      </c>
      <c r="M256" s="5">
        <v>5</v>
      </c>
      <c r="N256" s="4">
        <v>18</v>
      </c>
      <c r="O256" s="5">
        <v>1948</v>
      </c>
      <c r="P256" s="5">
        <v>2000</v>
      </c>
      <c r="Q256" s="5">
        <v>849</v>
      </c>
      <c r="R256" s="5">
        <v>552</v>
      </c>
      <c r="S256" s="5" t="s">
        <v>94</v>
      </c>
    </row>
    <row r="257" spans="1:19" ht="11.25">
      <c r="A257" s="1" t="s">
        <v>416</v>
      </c>
      <c r="C257" s="1" t="s">
        <v>417</v>
      </c>
      <c r="D257" s="21">
        <v>190</v>
      </c>
      <c r="E257" s="4">
        <v>55</v>
      </c>
      <c r="F257" s="5">
        <v>500</v>
      </c>
      <c r="G257" s="4">
        <v>0.38</v>
      </c>
      <c r="K257" s="5">
        <v>18</v>
      </c>
      <c r="L257" s="4">
        <v>10.555555555555555</v>
      </c>
      <c r="M257" s="5">
        <v>2</v>
      </c>
      <c r="N257" s="22">
        <v>95</v>
      </c>
      <c r="O257" s="5">
        <v>1986</v>
      </c>
      <c r="Q257" s="5">
        <v>40</v>
      </c>
      <c r="R257" s="5">
        <v>26</v>
      </c>
      <c r="S257" s="5" t="s">
        <v>70</v>
      </c>
    </row>
    <row r="258" spans="1:19" ht="12.75">
      <c r="A258" s="1" t="s">
        <v>418</v>
      </c>
      <c r="C258" s="1" t="s">
        <v>80</v>
      </c>
      <c r="D258" s="30">
        <v>152</v>
      </c>
      <c r="E258" s="4">
        <v>152</v>
      </c>
      <c r="F258" s="5">
        <v>235</v>
      </c>
      <c r="G258" s="4">
        <v>0.6468085106382979</v>
      </c>
      <c r="I258" s="23"/>
      <c r="K258" s="5">
        <v>0</v>
      </c>
      <c r="L258" s="34"/>
      <c r="M258" s="5">
        <v>0</v>
      </c>
      <c r="N258" s="4"/>
      <c r="O258" s="5">
        <v>1999</v>
      </c>
      <c r="Q258" s="5">
        <v>3</v>
      </c>
      <c r="R258" s="5">
        <v>3</v>
      </c>
      <c r="S258" s="5" t="s">
        <v>60</v>
      </c>
    </row>
    <row r="259" spans="1:19" ht="11.25">
      <c r="A259" s="1" t="s">
        <v>419</v>
      </c>
      <c r="C259" s="1" t="s">
        <v>65</v>
      </c>
      <c r="D259" s="30">
        <v>254</v>
      </c>
      <c r="E259" s="4">
        <v>60</v>
      </c>
      <c r="F259" s="5">
        <v>451</v>
      </c>
      <c r="G259" s="4">
        <v>0.5631929046563193</v>
      </c>
      <c r="I259" s="23"/>
      <c r="K259" s="5">
        <v>17</v>
      </c>
      <c r="L259" s="4">
        <v>14.941176470588236</v>
      </c>
      <c r="M259" s="5">
        <v>23</v>
      </c>
      <c r="N259" s="22">
        <v>11.043478260869565</v>
      </c>
      <c r="O259" s="5">
        <v>1996</v>
      </c>
      <c r="Q259" s="5">
        <v>31</v>
      </c>
      <c r="R259" s="5">
        <v>31</v>
      </c>
      <c r="S259" s="5" t="s">
        <v>94</v>
      </c>
    </row>
    <row r="260" spans="1:19" ht="11.25">
      <c r="A260" s="1" t="s">
        <v>420</v>
      </c>
      <c r="C260" s="1" t="s">
        <v>421</v>
      </c>
      <c r="D260" s="21">
        <v>50</v>
      </c>
      <c r="E260" s="4">
        <v>50</v>
      </c>
      <c r="F260" s="5">
        <v>284</v>
      </c>
      <c r="G260" s="4">
        <v>0.176056338028169</v>
      </c>
      <c r="H260" s="5">
        <v>3096</v>
      </c>
      <c r="I260" s="23">
        <v>0.5686574225716053</v>
      </c>
      <c r="K260" s="5">
        <v>2</v>
      </c>
      <c r="L260" s="4">
        <v>25</v>
      </c>
      <c r="M260" s="5">
        <v>0</v>
      </c>
      <c r="N260" s="22" t="s">
        <v>6</v>
      </c>
      <c r="O260" s="5">
        <v>1966</v>
      </c>
      <c r="Q260" s="5">
        <v>6</v>
      </c>
      <c r="R260" s="5">
        <v>1</v>
      </c>
      <c r="S260" s="5" t="s">
        <v>75</v>
      </c>
    </row>
    <row r="261" spans="1:19" ht="11.25">
      <c r="A261" s="1" t="s">
        <v>423</v>
      </c>
      <c r="C261" s="1" t="s">
        <v>56</v>
      </c>
      <c r="D261" s="21"/>
      <c r="I261" s="23"/>
      <c r="L261" s="4"/>
      <c r="N261" s="22"/>
      <c r="O261" s="5">
        <v>1988</v>
      </c>
      <c r="Q261" s="38"/>
      <c r="R261" s="38"/>
      <c r="S261" s="5" t="s">
        <v>66</v>
      </c>
    </row>
    <row r="262" spans="1:19" ht="11.25">
      <c r="A262" s="1" t="s">
        <v>424</v>
      </c>
      <c r="C262" s="1" t="s">
        <v>56</v>
      </c>
      <c r="D262" s="30">
        <v>805</v>
      </c>
      <c r="E262" s="4">
        <v>805</v>
      </c>
      <c r="F262" s="5">
        <v>780</v>
      </c>
      <c r="G262" s="4">
        <v>1.0320512820512822</v>
      </c>
      <c r="H262" s="5">
        <v>4028</v>
      </c>
      <c r="I262" s="23">
        <v>2.56219285514221</v>
      </c>
      <c r="K262" s="5">
        <v>183</v>
      </c>
      <c r="L262" s="4">
        <v>4.398907103825136</v>
      </c>
      <c r="M262" s="5">
        <v>37</v>
      </c>
      <c r="N262" s="4">
        <v>21.756756756756758</v>
      </c>
      <c r="O262" s="5">
        <v>1973</v>
      </c>
      <c r="Q262" s="5">
        <v>175</v>
      </c>
      <c r="R262" s="5">
        <v>101</v>
      </c>
      <c r="S262" s="5" t="s">
        <v>256</v>
      </c>
    </row>
    <row r="263" spans="1:19" ht="11.25">
      <c r="A263" s="1" t="s">
        <v>425</v>
      </c>
      <c r="C263" s="1" t="s">
        <v>44</v>
      </c>
      <c r="D263" s="30">
        <v>259</v>
      </c>
      <c r="E263" s="4">
        <v>102</v>
      </c>
      <c r="F263" s="5">
        <v>354</v>
      </c>
      <c r="G263" s="4">
        <v>0.731638418079096</v>
      </c>
      <c r="I263" s="23"/>
      <c r="K263" s="5">
        <v>125</v>
      </c>
      <c r="L263" s="4">
        <v>2.072</v>
      </c>
      <c r="M263" s="5">
        <v>5</v>
      </c>
      <c r="N263" s="4">
        <v>51.8</v>
      </c>
      <c r="O263" s="5">
        <v>1977</v>
      </c>
      <c r="Q263" s="5">
        <v>27</v>
      </c>
      <c r="R263" s="5">
        <v>19</v>
      </c>
      <c r="S263" s="5" t="s">
        <v>60</v>
      </c>
    </row>
    <row r="264" spans="1:19" ht="11.25">
      <c r="A264" s="1" t="s">
        <v>426</v>
      </c>
      <c r="C264" s="1" t="s">
        <v>80</v>
      </c>
      <c r="D264" s="30">
        <v>302</v>
      </c>
      <c r="E264" s="4">
        <v>145</v>
      </c>
      <c r="F264" s="5">
        <v>442</v>
      </c>
      <c r="G264" s="4">
        <v>0.6832579185520362</v>
      </c>
      <c r="H264" s="5">
        <v>2860</v>
      </c>
      <c r="I264" s="23">
        <v>2.389013701230896</v>
      </c>
      <c r="J264" s="5">
        <v>0.172</v>
      </c>
      <c r="K264" s="5">
        <v>19</v>
      </c>
      <c r="L264" s="4">
        <v>15.894736842105264</v>
      </c>
      <c r="M264" s="5">
        <v>9</v>
      </c>
      <c r="N264" s="4">
        <v>33.55555555555556</v>
      </c>
      <c r="O264" s="5">
        <v>1989</v>
      </c>
      <c r="Q264" s="5">
        <v>14</v>
      </c>
      <c r="R264" s="5">
        <v>10</v>
      </c>
      <c r="S264" s="5" t="s">
        <v>110</v>
      </c>
    </row>
    <row r="265" spans="1:19" ht="11.25">
      <c r="A265" s="1" t="s">
        <v>427</v>
      </c>
      <c r="C265" s="1" t="s">
        <v>56</v>
      </c>
      <c r="D265" s="30">
        <v>442</v>
      </c>
      <c r="F265" s="5">
        <v>460</v>
      </c>
      <c r="G265" s="4">
        <v>0.9608695652173913</v>
      </c>
      <c r="H265" s="5">
        <v>4056</v>
      </c>
      <c r="I265" s="23">
        <v>2.3690078037904123</v>
      </c>
      <c r="K265" s="5">
        <v>338</v>
      </c>
      <c r="L265" s="4">
        <v>1.3076923076923077</v>
      </c>
      <c r="M265" s="5">
        <v>74</v>
      </c>
      <c r="N265" s="4">
        <v>5.972972972972973</v>
      </c>
      <c r="O265" s="5">
        <v>1982</v>
      </c>
      <c r="Q265" s="5">
        <v>76</v>
      </c>
      <c r="R265" s="5">
        <v>59</v>
      </c>
      <c r="S265" s="5" t="s">
        <v>119</v>
      </c>
    </row>
    <row r="266" spans="1:19" ht="11.25">
      <c r="A266" s="1" t="s">
        <v>428</v>
      </c>
      <c r="C266" s="1" t="s">
        <v>44</v>
      </c>
      <c r="D266" s="30">
        <v>346</v>
      </c>
      <c r="E266" s="4">
        <v>118</v>
      </c>
      <c r="F266" s="5">
        <v>545</v>
      </c>
      <c r="G266" s="4">
        <v>0.634862385321101</v>
      </c>
      <c r="H266" s="5">
        <v>2655</v>
      </c>
      <c r="I266" s="23">
        <v>2.3911954249382332</v>
      </c>
      <c r="J266" s="5">
        <v>0.554</v>
      </c>
      <c r="K266" s="5">
        <v>617</v>
      </c>
      <c r="L266" s="4">
        <v>0.5607779578606159</v>
      </c>
      <c r="M266" s="5">
        <v>41</v>
      </c>
      <c r="N266" s="4">
        <v>8.439024390243903</v>
      </c>
      <c r="O266" s="5">
        <v>1939</v>
      </c>
      <c r="P266" s="5">
        <v>1400</v>
      </c>
      <c r="Q266" s="5">
        <v>255</v>
      </c>
      <c r="R266" s="5">
        <v>127</v>
      </c>
      <c r="S266" s="5" t="s">
        <v>75</v>
      </c>
    </row>
    <row r="267" spans="1:19" ht="11.25">
      <c r="A267" s="1" t="s">
        <v>429</v>
      </c>
      <c r="C267" s="1" t="s">
        <v>430</v>
      </c>
      <c r="D267" s="30">
        <v>205</v>
      </c>
      <c r="E267" s="4">
        <v>74</v>
      </c>
      <c r="F267" s="5">
        <v>767</v>
      </c>
      <c r="G267" s="4">
        <v>0.26727509778357234</v>
      </c>
      <c r="H267" s="5">
        <v>2924</v>
      </c>
      <c r="I267" s="23">
        <v>0.9140735218316427</v>
      </c>
      <c r="J267" s="5">
        <v>0.671</v>
      </c>
      <c r="K267" s="5">
        <v>582</v>
      </c>
      <c r="L267" s="4">
        <v>0.35223367697594504</v>
      </c>
      <c r="M267" s="5">
        <v>51</v>
      </c>
      <c r="N267" s="4">
        <v>4.019607843137255</v>
      </c>
      <c r="O267" s="5">
        <v>1949</v>
      </c>
      <c r="P267" s="5">
        <v>2600</v>
      </c>
      <c r="Q267" s="5">
        <v>414</v>
      </c>
      <c r="R267" s="5">
        <v>271</v>
      </c>
      <c r="S267" s="5" t="s">
        <v>75</v>
      </c>
    </row>
    <row r="268" spans="1:19" ht="11.25">
      <c r="A268" s="1" t="s">
        <v>431</v>
      </c>
      <c r="C268" s="1" t="s">
        <v>99</v>
      </c>
      <c r="D268" s="30">
        <v>255</v>
      </c>
      <c r="E268" s="4">
        <v>79</v>
      </c>
      <c r="F268" s="5">
        <v>600</v>
      </c>
      <c r="G268" s="4">
        <v>0.425</v>
      </c>
      <c r="H268" s="5">
        <v>4284</v>
      </c>
      <c r="I268" s="23">
        <v>0.992063492063492</v>
      </c>
      <c r="J268" s="5">
        <v>0.45</v>
      </c>
      <c r="K268" s="5">
        <v>124</v>
      </c>
      <c r="L268" s="4">
        <v>2.056451612903226</v>
      </c>
      <c r="M268" s="5">
        <v>27</v>
      </c>
      <c r="N268" s="4">
        <v>9.444444444444445</v>
      </c>
      <c r="O268" s="5">
        <v>1985</v>
      </c>
      <c r="Q268" s="5">
        <v>31</v>
      </c>
      <c r="R268" s="5">
        <v>29</v>
      </c>
      <c r="S268" s="5" t="s">
        <v>94</v>
      </c>
    </row>
    <row r="269" spans="1:19" ht="11.25">
      <c r="A269" s="1" t="s">
        <v>432</v>
      </c>
      <c r="C269" s="1" t="s">
        <v>56</v>
      </c>
      <c r="D269" s="21">
        <v>371</v>
      </c>
      <c r="E269" s="4">
        <v>50</v>
      </c>
      <c r="F269" s="5">
        <v>588</v>
      </c>
      <c r="G269" s="4">
        <v>0.6309523809523809</v>
      </c>
      <c r="H269" s="5">
        <v>2919</v>
      </c>
      <c r="I269" s="23">
        <v>2.1615360772606405</v>
      </c>
      <c r="K269" s="5">
        <v>1</v>
      </c>
      <c r="L269" s="4">
        <v>371</v>
      </c>
      <c r="M269" s="5">
        <v>0</v>
      </c>
      <c r="N269" s="22" t="s">
        <v>6</v>
      </c>
      <c r="O269" s="5">
        <v>1993</v>
      </c>
      <c r="Q269" s="5">
        <v>10</v>
      </c>
      <c r="R269" s="5">
        <v>9</v>
      </c>
      <c r="S269" s="5" t="s">
        <v>66</v>
      </c>
    </row>
    <row r="270" spans="1:19" ht="11.25">
      <c r="A270" s="1" t="s">
        <v>433</v>
      </c>
      <c r="C270" s="1" t="s">
        <v>434</v>
      </c>
      <c r="D270" s="21">
        <v>30</v>
      </c>
      <c r="E270" s="4">
        <v>30</v>
      </c>
      <c r="F270" s="5">
        <v>360</v>
      </c>
      <c r="G270" s="4">
        <v>0.08333333333333333</v>
      </c>
      <c r="H270" s="5">
        <v>3314</v>
      </c>
      <c r="I270" s="23">
        <v>0.25145845906256287</v>
      </c>
      <c r="K270" s="5">
        <v>4</v>
      </c>
      <c r="L270" s="4">
        <v>7.5</v>
      </c>
      <c r="M270" s="5">
        <v>0</v>
      </c>
      <c r="O270" s="5">
        <v>1985</v>
      </c>
      <c r="Q270" s="5">
        <v>3</v>
      </c>
      <c r="R270" s="5">
        <v>2</v>
      </c>
      <c r="S270" s="5" t="s">
        <v>75</v>
      </c>
    </row>
    <row r="271" spans="1:19" ht="11.25">
      <c r="A271" s="1" t="s">
        <v>435</v>
      </c>
      <c r="C271" s="1" t="s">
        <v>44</v>
      </c>
      <c r="D271" s="30">
        <v>184</v>
      </c>
      <c r="E271" s="4">
        <v>40</v>
      </c>
      <c r="F271" s="5">
        <v>350</v>
      </c>
      <c r="G271" s="4">
        <v>0.5257142857142857</v>
      </c>
      <c r="H271" s="5">
        <v>3036</v>
      </c>
      <c r="I271" s="23">
        <v>1.7316017316017316</v>
      </c>
      <c r="K271" s="5">
        <v>13</v>
      </c>
      <c r="L271" s="4">
        <v>14.153846153846153</v>
      </c>
      <c r="M271" s="5">
        <v>8</v>
      </c>
      <c r="N271" s="4">
        <v>23</v>
      </c>
      <c r="O271" s="5">
        <v>1996</v>
      </c>
      <c r="Q271" s="5">
        <v>11</v>
      </c>
      <c r="R271" s="5">
        <v>11</v>
      </c>
      <c r="S271" s="5" t="s">
        <v>75</v>
      </c>
    </row>
    <row r="272" spans="1:19" ht="11.25">
      <c r="A272" s="1" t="s">
        <v>436</v>
      </c>
      <c r="C272" s="1" t="s">
        <v>62</v>
      </c>
      <c r="D272" s="21">
        <v>191</v>
      </c>
      <c r="E272" s="4">
        <v>191</v>
      </c>
      <c r="F272" s="5">
        <v>442</v>
      </c>
      <c r="G272" s="4">
        <v>0.4321266968325792</v>
      </c>
      <c r="H272" s="5">
        <v>2925</v>
      </c>
      <c r="I272" s="23">
        <v>1.4773562284874504</v>
      </c>
      <c r="K272" s="5">
        <v>68</v>
      </c>
      <c r="L272" s="4">
        <v>2.8088235294117645</v>
      </c>
      <c r="M272" s="5">
        <v>5</v>
      </c>
      <c r="N272" s="4">
        <v>38.2</v>
      </c>
      <c r="O272" s="5">
        <v>1922</v>
      </c>
      <c r="Q272" s="5">
        <v>75</v>
      </c>
      <c r="R272" s="5">
        <v>59</v>
      </c>
      <c r="S272" s="5" t="s">
        <v>63</v>
      </c>
    </row>
    <row r="273" spans="1:19" ht="11.25">
      <c r="A273" s="1" t="s">
        <v>437</v>
      </c>
      <c r="C273" s="1" t="s">
        <v>44</v>
      </c>
      <c r="D273" s="30">
        <v>36</v>
      </c>
      <c r="E273" s="4">
        <v>36</v>
      </c>
      <c r="F273" s="5">
        <v>910</v>
      </c>
      <c r="G273" s="4">
        <v>0.03956043956043956</v>
      </c>
      <c r="H273" s="5">
        <v>2904</v>
      </c>
      <c r="I273" s="23">
        <v>0.1362274089546817</v>
      </c>
      <c r="J273" s="5">
        <v>1.293</v>
      </c>
      <c r="K273" s="5">
        <v>445</v>
      </c>
      <c r="L273" s="4">
        <v>0.08089887640449438</v>
      </c>
      <c r="M273" s="5">
        <v>141</v>
      </c>
      <c r="N273" s="4">
        <v>0.2553191489361702</v>
      </c>
      <c r="O273" s="5">
        <v>1975</v>
      </c>
      <c r="P273" s="5">
        <v>6000</v>
      </c>
      <c r="Q273" s="5">
        <v>286</v>
      </c>
      <c r="R273" s="5">
        <v>218</v>
      </c>
      <c r="S273" s="5" t="s">
        <v>125</v>
      </c>
    </row>
    <row r="274" spans="1:19" ht="11.25">
      <c r="A274" s="1" t="s">
        <v>438</v>
      </c>
      <c r="C274" s="1" t="s">
        <v>62</v>
      </c>
      <c r="D274" s="30"/>
      <c r="I274" s="23"/>
      <c r="L274" s="4"/>
      <c r="N274" s="4"/>
      <c r="O274" s="5">
        <v>2002</v>
      </c>
      <c r="Q274" s="38"/>
      <c r="R274" s="38"/>
      <c r="S274" s="5" t="s">
        <v>75</v>
      </c>
    </row>
    <row r="275" spans="1:19" ht="11.25">
      <c r="A275" s="1" t="s">
        <v>439</v>
      </c>
      <c r="C275" s="1" t="s">
        <v>65</v>
      </c>
      <c r="D275" s="30">
        <v>542</v>
      </c>
      <c r="E275" s="4">
        <v>152</v>
      </c>
      <c r="F275" s="5">
        <v>561</v>
      </c>
      <c r="G275" s="4">
        <v>0.966131907308378</v>
      </c>
      <c r="I275" s="23"/>
      <c r="J275" s="5">
        <v>0.462</v>
      </c>
      <c r="K275" s="5">
        <v>47</v>
      </c>
      <c r="L275" s="4">
        <v>11.53191489361702</v>
      </c>
      <c r="M275" s="5">
        <v>24</v>
      </c>
      <c r="N275" s="4">
        <v>22.583333333333332</v>
      </c>
      <c r="O275" s="5">
        <v>1989</v>
      </c>
      <c r="Q275" s="5">
        <v>23</v>
      </c>
      <c r="R275" s="5">
        <v>15</v>
      </c>
      <c r="S275" s="5" t="s">
        <v>110</v>
      </c>
    </row>
    <row r="276" spans="1:19" ht="11.25">
      <c r="A276" s="1" t="s">
        <v>440</v>
      </c>
      <c r="C276" s="1" t="s">
        <v>112</v>
      </c>
      <c r="D276" s="30">
        <v>968</v>
      </c>
      <c r="E276" s="4">
        <v>148</v>
      </c>
      <c r="F276" s="5">
        <v>960</v>
      </c>
      <c r="G276" s="4">
        <v>1.0083333333333333</v>
      </c>
      <c r="J276" s="5">
        <v>0.027</v>
      </c>
      <c r="K276" s="5">
        <v>7</v>
      </c>
      <c r="L276" s="4">
        <v>138.28571428571428</v>
      </c>
      <c r="M276" s="5">
        <v>3</v>
      </c>
      <c r="N276" s="4">
        <v>322.6666666666667</v>
      </c>
      <c r="O276" s="5">
        <v>1958</v>
      </c>
      <c r="Q276" s="38">
        <v>267</v>
      </c>
      <c r="R276" s="38">
        <v>65</v>
      </c>
      <c r="S276" s="5" t="s">
        <v>110</v>
      </c>
    </row>
    <row r="277" spans="1:19" ht="11.25">
      <c r="A277" s="1" t="s">
        <v>441</v>
      </c>
      <c r="C277" s="1" t="s">
        <v>80</v>
      </c>
      <c r="D277" s="30">
        <v>1000</v>
      </c>
      <c r="E277" s="4">
        <v>1000</v>
      </c>
      <c r="F277" s="5">
        <v>1600</v>
      </c>
      <c r="G277" s="4">
        <v>0.625</v>
      </c>
      <c r="H277" s="5">
        <v>2583</v>
      </c>
      <c r="I277" s="23">
        <v>2.4196670538133955</v>
      </c>
      <c r="J277" s="5">
        <v>0.268</v>
      </c>
      <c r="K277" s="5">
        <v>871</v>
      </c>
      <c r="L277" s="4">
        <v>1.148105625717566</v>
      </c>
      <c r="M277" s="5">
        <v>48</v>
      </c>
      <c r="N277" s="4">
        <v>20.833333333333332</v>
      </c>
      <c r="O277" s="5">
        <v>1966</v>
      </c>
      <c r="P277" s="5">
        <v>1400</v>
      </c>
      <c r="Q277" s="5">
        <v>252</v>
      </c>
      <c r="R277" s="5">
        <v>171</v>
      </c>
      <c r="S277" s="5" t="s">
        <v>94</v>
      </c>
    </row>
    <row r="278" spans="1:19" ht="11.25">
      <c r="A278" s="1" t="s">
        <v>442</v>
      </c>
      <c r="C278" s="1" t="s">
        <v>151</v>
      </c>
      <c r="D278" s="30">
        <v>394</v>
      </c>
      <c r="E278" s="4">
        <v>84</v>
      </c>
      <c r="F278" s="5">
        <v>636</v>
      </c>
      <c r="G278" s="4">
        <v>0.6194968553459119</v>
      </c>
      <c r="H278" s="5">
        <v>2204</v>
      </c>
      <c r="I278" s="23">
        <v>2.8107842801538654</v>
      </c>
      <c r="J278" s="5">
        <v>0.113</v>
      </c>
      <c r="K278" s="5">
        <v>138</v>
      </c>
      <c r="L278" s="4">
        <v>2.8550724637681157</v>
      </c>
      <c r="M278" s="5">
        <v>7</v>
      </c>
      <c r="N278" s="4">
        <v>56.285714285714285</v>
      </c>
      <c r="O278" s="5">
        <v>1973</v>
      </c>
      <c r="P278" s="5">
        <v>1800</v>
      </c>
      <c r="Q278" s="38">
        <v>532</v>
      </c>
      <c r="R278" s="38">
        <v>268</v>
      </c>
      <c r="S278" s="5" t="s">
        <v>94</v>
      </c>
    </row>
    <row r="279" spans="1:19" ht="11.25">
      <c r="A279" s="1" t="s">
        <v>443</v>
      </c>
      <c r="C279" s="1" t="s">
        <v>77</v>
      </c>
      <c r="D279" s="30">
        <v>148</v>
      </c>
      <c r="E279" s="4">
        <v>40</v>
      </c>
      <c r="F279" s="5">
        <v>1467</v>
      </c>
      <c r="G279" s="4">
        <v>0.10088616223585549</v>
      </c>
      <c r="H279" s="5">
        <v>2184</v>
      </c>
      <c r="I279" s="23">
        <v>0.46193297727040056</v>
      </c>
      <c r="J279" s="5">
        <v>3.537</v>
      </c>
      <c r="K279" s="5">
        <v>4138</v>
      </c>
      <c r="L279" s="4">
        <v>0.035766070565490575</v>
      </c>
      <c r="M279" s="5">
        <v>283</v>
      </c>
      <c r="N279" s="4">
        <v>0.5229681978798587</v>
      </c>
      <c r="O279" s="5">
        <v>1886</v>
      </c>
      <c r="P279" s="5">
        <v>4800</v>
      </c>
      <c r="Q279" s="5">
        <v>961</v>
      </c>
      <c r="R279" s="5">
        <v>660</v>
      </c>
      <c r="S279" s="5" t="s">
        <v>75</v>
      </c>
    </row>
    <row r="280" spans="1:19" ht="11.25">
      <c r="A280" s="1" t="s">
        <v>444</v>
      </c>
      <c r="C280" s="1" t="s">
        <v>56</v>
      </c>
      <c r="D280" s="30">
        <v>317</v>
      </c>
      <c r="E280" s="4">
        <v>95</v>
      </c>
      <c r="F280" s="5">
        <v>931</v>
      </c>
      <c r="G280" s="4">
        <v>0.34049409237379163</v>
      </c>
      <c r="H280" s="5">
        <v>3036</v>
      </c>
      <c r="I280" s="23">
        <v>1.1215220433919357</v>
      </c>
      <c r="K280" s="5">
        <v>87</v>
      </c>
      <c r="L280" s="4">
        <v>3.6436781609195403</v>
      </c>
      <c r="M280" s="5">
        <v>1</v>
      </c>
      <c r="N280" s="4">
        <v>317</v>
      </c>
      <c r="O280" s="5">
        <v>1961</v>
      </c>
      <c r="Q280" s="5">
        <v>443</v>
      </c>
      <c r="R280" s="5">
        <v>323</v>
      </c>
      <c r="S280" s="5" t="s">
        <v>66</v>
      </c>
    </row>
    <row r="281" spans="1:19" ht="11.25">
      <c r="A281" s="1" t="s">
        <v>445</v>
      </c>
      <c r="C281" s="1" t="s">
        <v>446</v>
      </c>
      <c r="D281" s="30">
        <v>177</v>
      </c>
      <c r="E281" s="4">
        <v>60</v>
      </c>
      <c r="F281" s="5">
        <v>757</v>
      </c>
      <c r="G281" s="4">
        <v>0.23381770145310435</v>
      </c>
      <c r="H281" s="5">
        <v>3450</v>
      </c>
      <c r="I281" s="23">
        <v>0.6777324679800126</v>
      </c>
      <c r="J281" s="5">
        <v>0.876</v>
      </c>
      <c r="K281" s="5">
        <v>1039</v>
      </c>
      <c r="L281" s="4">
        <v>0.17035611164581327</v>
      </c>
      <c r="M281" s="5">
        <v>78</v>
      </c>
      <c r="N281" s="4">
        <v>2.269230769230769</v>
      </c>
      <c r="O281" s="5">
        <v>1970</v>
      </c>
      <c r="P281" s="5">
        <v>4600</v>
      </c>
      <c r="Q281" s="38">
        <v>937</v>
      </c>
      <c r="R281" s="38">
        <v>339</v>
      </c>
      <c r="S281" s="5" t="s">
        <v>180</v>
      </c>
    </row>
    <row r="282" spans="1:19" ht="11.25">
      <c r="A282" s="1" t="s">
        <v>447</v>
      </c>
      <c r="C282" s="1" t="s">
        <v>44</v>
      </c>
      <c r="D282" s="21">
        <v>165</v>
      </c>
      <c r="E282" s="4">
        <v>65</v>
      </c>
      <c r="F282" s="5">
        <v>749</v>
      </c>
      <c r="G282" s="4">
        <v>0.22029372496662217</v>
      </c>
      <c r="H282" s="5">
        <v>2496</v>
      </c>
      <c r="I282" s="23">
        <v>0.8825870391290953</v>
      </c>
      <c r="J282" s="5">
        <v>0.281</v>
      </c>
      <c r="K282" s="5">
        <v>35</v>
      </c>
      <c r="L282" s="4">
        <v>4.714285714285714</v>
      </c>
      <c r="M282" s="5">
        <v>16</v>
      </c>
      <c r="N282" s="4">
        <v>10.3125</v>
      </c>
      <c r="O282" s="5">
        <v>1973</v>
      </c>
      <c r="Q282" s="5">
        <v>261</v>
      </c>
      <c r="R282" s="5">
        <v>125</v>
      </c>
      <c r="S282" s="5" t="s">
        <v>60</v>
      </c>
    </row>
    <row r="283" spans="1:19" ht="11.25">
      <c r="A283" s="1" t="s">
        <v>449</v>
      </c>
      <c r="C283" s="1" t="s">
        <v>56</v>
      </c>
      <c r="D283" s="30">
        <v>614</v>
      </c>
      <c r="F283" s="5">
        <v>802</v>
      </c>
      <c r="G283" s="4">
        <v>0.7655860349127181</v>
      </c>
      <c r="H283" s="5">
        <v>2967</v>
      </c>
      <c r="I283" s="23">
        <v>2.5803371584520325</v>
      </c>
      <c r="J283" s="5">
        <v>0.71</v>
      </c>
      <c r="K283" s="5">
        <v>370</v>
      </c>
      <c r="L283" s="4">
        <v>1.6594594594594594</v>
      </c>
      <c r="M283" s="5">
        <v>44</v>
      </c>
      <c r="N283" s="4">
        <v>13.954545454545455</v>
      </c>
      <c r="O283" s="5">
        <v>1971</v>
      </c>
      <c r="P283" s="5">
        <v>1000</v>
      </c>
      <c r="Q283" s="5">
        <v>229</v>
      </c>
      <c r="R283" s="5">
        <v>99</v>
      </c>
      <c r="S283" s="5" t="s">
        <v>63</v>
      </c>
    </row>
    <row r="284" spans="1:19" ht="11.25">
      <c r="A284" s="1" t="s">
        <v>450</v>
      </c>
      <c r="C284" s="1" t="s">
        <v>65</v>
      </c>
      <c r="D284" s="30">
        <v>759</v>
      </c>
      <c r="E284" s="4">
        <v>216</v>
      </c>
      <c r="F284" s="5">
        <v>911</v>
      </c>
      <c r="G284" s="4">
        <v>0.8331503841931943</v>
      </c>
      <c r="H284" s="5">
        <v>4988</v>
      </c>
      <c r="I284" s="23">
        <v>1.6703095112133004</v>
      </c>
      <c r="K284" s="5">
        <v>440</v>
      </c>
      <c r="L284" s="4">
        <v>1.725</v>
      </c>
      <c r="M284" s="5">
        <v>209</v>
      </c>
      <c r="N284" s="4">
        <v>3.6315789473684212</v>
      </c>
      <c r="O284" s="5">
        <v>1967</v>
      </c>
      <c r="P284" s="5">
        <v>4000</v>
      </c>
      <c r="Q284" s="5">
        <v>178</v>
      </c>
      <c r="R284" s="5">
        <v>91</v>
      </c>
      <c r="S284" s="5" t="s">
        <v>63</v>
      </c>
    </row>
    <row r="285" spans="1:19" ht="11.25">
      <c r="A285" s="1" t="s">
        <v>451</v>
      </c>
      <c r="C285" s="1" t="s">
        <v>56</v>
      </c>
      <c r="D285" s="30">
        <v>435</v>
      </c>
      <c r="F285" s="5">
        <v>420</v>
      </c>
      <c r="G285" s="4">
        <v>1.0357142857142858</v>
      </c>
      <c r="H285" s="5">
        <v>2468</v>
      </c>
      <c r="I285" s="23">
        <v>4.19657328085205</v>
      </c>
      <c r="K285" s="5">
        <v>6</v>
      </c>
      <c r="L285" s="4">
        <v>72.5</v>
      </c>
      <c r="M285" s="5">
        <v>6</v>
      </c>
      <c r="N285" s="4">
        <v>72.5</v>
      </c>
      <c r="O285" s="5">
        <v>1946</v>
      </c>
      <c r="Q285" s="38">
        <v>19</v>
      </c>
      <c r="R285" s="38">
        <v>9</v>
      </c>
      <c r="S285" s="5" t="s">
        <v>75</v>
      </c>
    </row>
    <row r="286" spans="1:19" ht="11.25">
      <c r="A286" s="1" t="s">
        <v>452</v>
      </c>
      <c r="C286" s="1" t="s">
        <v>56</v>
      </c>
      <c r="D286" s="21">
        <v>1234</v>
      </c>
      <c r="E286" s="4">
        <v>65</v>
      </c>
      <c r="F286" s="5">
        <v>781</v>
      </c>
      <c r="G286" s="4">
        <v>1.5800256081946222</v>
      </c>
      <c r="H286" s="5">
        <v>4320</v>
      </c>
      <c r="I286" s="23">
        <v>3.6574666856356997</v>
      </c>
      <c r="J286" s="5">
        <v>1.162</v>
      </c>
      <c r="K286" s="5">
        <v>922</v>
      </c>
      <c r="L286" s="4">
        <v>1.3383947939262473</v>
      </c>
      <c r="M286" s="5">
        <v>115</v>
      </c>
      <c r="N286" s="4">
        <v>10.730434782608695</v>
      </c>
      <c r="O286" s="5">
        <v>1972</v>
      </c>
      <c r="Q286" s="5">
        <v>67</v>
      </c>
      <c r="R286" s="5">
        <v>34</v>
      </c>
      <c r="S286" s="5" t="s">
        <v>256</v>
      </c>
    </row>
    <row r="287" spans="1:19" ht="11.25">
      <c r="A287" s="1" t="s">
        <v>453</v>
      </c>
      <c r="C287" s="1" t="s">
        <v>56</v>
      </c>
      <c r="D287" s="30">
        <v>448</v>
      </c>
      <c r="E287" s="4">
        <v>75</v>
      </c>
      <c r="F287" s="5">
        <v>416</v>
      </c>
      <c r="G287" s="4">
        <v>1.0769230769230769</v>
      </c>
      <c r="H287" s="5">
        <v>3010</v>
      </c>
      <c r="I287" s="23">
        <v>3.5778175313059033</v>
      </c>
      <c r="J287" s="5">
        <v>0.263</v>
      </c>
      <c r="K287" s="5">
        <v>122</v>
      </c>
      <c r="L287" s="4">
        <v>3.6721311475409837</v>
      </c>
      <c r="M287" s="5">
        <v>10</v>
      </c>
      <c r="N287" s="4">
        <v>44.8</v>
      </c>
      <c r="O287" s="5">
        <v>1978</v>
      </c>
      <c r="Q287" s="5">
        <v>79</v>
      </c>
      <c r="R287" s="5">
        <v>33</v>
      </c>
      <c r="S287" s="5" t="s">
        <v>70</v>
      </c>
    </row>
    <row r="288" spans="1:19" ht="11.25">
      <c r="A288" s="1" t="s">
        <v>454</v>
      </c>
      <c r="C288" s="1" t="s">
        <v>80</v>
      </c>
      <c r="D288" s="30">
        <v>210</v>
      </c>
      <c r="F288" s="5">
        <v>270</v>
      </c>
      <c r="G288" s="4">
        <v>0.7777777777777778</v>
      </c>
      <c r="H288" s="5">
        <v>3476</v>
      </c>
      <c r="I288" s="23">
        <v>2.2375655287047693</v>
      </c>
      <c r="K288" s="5">
        <v>16</v>
      </c>
      <c r="L288" s="4">
        <v>13.125</v>
      </c>
      <c r="M288" s="5">
        <v>0</v>
      </c>
      <c r="N288" s="4"/>
      <c r="O288" s="5">
        <v>1988</v>
      </c>
      <c r="Q288" s="5">
        <v>41</v>
      </c>
      <c r="R288" s="5">
        <v>11</v>
      </c>
      <c r="S288" s="5" t="s">
        <v>60</v>
      </c>
    </row>
    <row r="289" spans="1:19" ht="11.25">
      <c r="A289" s="1" t="s">
        <v>456</v>
      </c>
      <c r="C289" s="1" t="s">
        <v>457</v>
      </c>
      <c r="D289" s="30">
        <v>136</v>
      </c>
      <c r="E289" s="4">
        <v>56</v>
      </c>
      <c r="F289" s="5">
        <v>430</v>
      </c>
      <c r="G289" s="4">
        <v>0.31627906976744186</v>
      </c>
      <c r="I289" s="23"/>
      <c r="J289" s="5">
        <v>0.122</v>
      </c>
      <c r="K289" s="5">
        <v>61</v>
      </c>
      <c r="L289" s="4">
        <v>2.2295081967213113</v>
      </c>
      <c r="M289" s="5">
        <v>5</v>
      </c>
      <c r="N289" s="4">
        <v>27.2</v>
      </c>
      <c r="O289" s="5">
        <v>1970</v>
      </c>
      <c r="P289" s="5">
        <v>1500</v>
      </c>
      <c r="Q289" s="5">
        <v>400</v>
      </c>
      <c r="R289" s="5">
        <v>296</v>
      </c>
      <c r="S289" s="5" t="s">
        <v>60</v>
      </c>
    </row>
    <row r="290" spans="1:19" ht="11.25">
      <c r="A290" s="1" t="s">
        <v>458</v>
      </c>
      <c r="C290" s="1" t="s">
        <v>44</v>
      </c>
      <c r="D290" s="30">
        <v>199</v>
      </c>
      <c r="F290" s="5">
        <v>370</v>
      </c>
      <c r="G290" s="4">
        <v>0.5378378378378378</v>
      </c>
      <c r="I290" s="23"/>
      <c r="K290" s="5">
        <v>9</v>
      </c>
      <c r="L290" s="4">
        <v>22.11111111111111</v>
      </c>
      <c r="M290" s="5">
        <v>6</v>
      </c>
      <c r="N290" s="4">
        <v>33.166666666666664</v>
      </c>
      <c r="O290" s="5">
        <v>1997</v>
      </c>
      <c r="Q290" s="5">
        <v>24</v>
      </c>
      <c r="R290" s="5">
        <v>24</v>
      </c>
      <c r="S290" s="5" t="s">
        <v>45</v>
      </c>
    </row>
    <row r="291" spans="1:19" ht="11.25">
      <c r="A291" s="1" t="s">
        <v>459</v>
      </c>
      <c r="C291" s="1" t="s">
        <v>62</v>
      </c>
      <c r="D291" s="30">
        <v>249</v>
      </c>
      <c r="E291" s="4">
        <v>249</v>
      </c>
      <c r="F291" s="5">
        <v>393</v>
      </c>
      <c r="G291" s="4">
        <v>0.6335877862595419</v>
      </c>
      <c r="H291" s="5">
        <v>3285</v>
      </c>
      <c r="I291" s="23">
        <v>1.9287299429514213</v>
      </c>
      <c r="K291" s="5">
        <v>1</v>
      </c>
      <c r="L291" s="4">
        <v>249</v>
      </c>
      <c r="M291" s="5">
        <v>0</v>
      </c>
      <c r="N291" s="4" t="s">
        <v>6</v>
      </c>
      <c r="O291" s="5">
        <v>1996</v>
      </c>
      <c r="Q291" s="5">
        <v>17</v>
      </c>
      <c r="R291" s="5">
        <v>17</v>
      </c>
      <c r="S291" s="5" t="s">
        <v>170</v>
      </c>
    </row>
    <row r="292" spans="1:19" ht="11.25">
      <c r="A292" s="1" t="s">
        <v>460</v>
      </c>
      <c r="C292" s="1" t="s">
        <v>56</v>
      </c>
      <c r="D292" s="30">
        <v>315</v>
      </c>
      <c r="E292" s="4">
        <v>315</v>
      </c>
      <c r="F292" s="5">
        <v>858</v>
      </c>
      <c r="G292" s="4">
        <v>0.36713286713286714</v>
      </c>
      <c r="H292" s="5">
        <v>2730</v>
      </c>
      <c r="I292" s="23">
        <v>1.3448090371167294</v>
      </c>
      <c r="K292" s="5">
        <v>7</v>
      </c>
      <c r="L292" s="4">
        <v>45</v>
      </c>
      <c r="M292" s="5">
        <v>7</v>
      </c>
      <c r="N292" s="4">
        <v>45</v>
      </c>
      <c r="O292" s="5">
        <v>1998</v>
      </c>
      <c r="Q292" s="38">
        <v>72</v>
      </c>
      <c r="R292" s="38">
        <v>72</v>
      </c>
      <c r="S292" s="5" t="s">
        <v>235</v>
      </c>
    </row>
    <row r="293" spans="1:19" ht="11.25">
      <c r="A293" s="1" t="s">
        <v>461</v>
      </c>
      <c r="C293" s="1" t="s">
        <v>44</v>
      </c>
      <c r="D293" s="30">
        <v>180</v>
      </c>
      <c r="E293" s="4">
        <v>54</v>
      </c>
      <c r="F293" s="5">
        <v>761</v>
      </c>
      <c r="G293" s="4">
        <v>0.23653088042049936</v>
      </c>
      <c r="H293" s="5">
        <v>3626</v>
      </c>
      <c r="I293" s="23">
        <v>0.6523190303929933</v>
      </c>
      <c r="J293" s="5">
        <v>1.328</v>
      </c>
      <c r="K293" s="5">
        <v>2411</v>
      </c>
      <c r="L293" s="4">
        <v>0.07465781833264205</v>
      </c>
      <c r="M293" s="5">
        <v>77</v>
      </c>
      <c r="N293" s="4">
        <v>2.3376623376623376</v>
      </c>
      <c r="O293" s="5">
        <v>1933</v>
      </c>
      <c r="P293" s="5">
        <v>2946</v>
      </c>
      <c r="Q293" s="5">
        <v>454</v>
      </c>
      <c r="R293" s="5">
        <v>325</v>
      </c>
      <c r="S293" s="5" t="s">
        <v>75</v>
      </c>
    </row>
    <row r="294" spans="1:19" ht="11.25">
      <c r="A294" s="1" t="s">
        <v>462</v>
      </c>
      <c r="C294" s="1" t="s">
        <v>77</v>
      </c>
      <c r="D294" s="30">
        <v>190</v>
      </c>
      <c r="E294" s="4">
        <v>48</v>
      </c>
      <c r="F294" s="5">
        <v>733</v>
      </c>
      <c r="G294" s="4">
        <v>0.2592087312414734</v>
      </c>
      <c r="H294" s="5">
        <v>5600</v>
      </c>
      <c r="I294" s="23">
        <v>0.46287273435977394</v>
      </c>
      <c r="J294" s="5">
        <v>1.101</v>
      </c>
      <c r="K294" s="5">
        <v>2331</v>
      </c>
      <c r="L294" s="4">
        <v>0.08151008151008152</v>
      </c>
      <c r="M294" s="5">
        <v>174</v>
      </c>
      <c r="N294" s="4">
        <v>1.0919540229885059</v>
      </c>
      <c r="O294" s="5">
        <v>1919</v>
      </c>
      <c r="P294" s="5">
        <v>3800</v>
      </c>
      <c r="Q294" s="5">
        <v>787</v>
      </c>
      <c r="R294" s="5">
        <v>523</v>
      </c>
      <c r="S294" s="5" t="s">
        <v>75</v>
      </c>
    </row>
    <row r="295" spans="1:19" ht="11.25">
      <c r="A295" s="1" t="s">
        <v>463</v>
      </c>
      <c r="C295" s="1" t="s">
        <v>80</v>
      </c>
      <c r="D295" s="30"/>
      <c r="I295" s="23"/>
      <c r="L295" s="4"/>
      <c r="N295" s="4"/>
      <c r="O295" s="5">
        <v>2003</v>
      </c>
      <c r="Q295" s="38"/>
      <c r="R295" s="38"/>
      <c r="S295" s="5" t="s">
        <v>340</v>
      </c>
    </row>
    <row r="296" spans="1:19" ht="11.25">
      <c r="A296" s="1" t="s">
        <v>464</v>
      </c>
      <c r="C296" s="1" t="s">
        <v>80</v>
      </c>
      <c r="D296" s="30">
        <v>231</v>
      </c>
      <c r="E296" s="4">
        <v>80</v>
      </c>
      <c r="F296" s="5">
        <v>363</v>
      </c>
      <c r="G296" s="4">
        <v>0.6363636363636364</v>
      </c>
      <c r="H296" s="5">
        <v>2967</v>
      </c>
      <c r="I296" s="23">
        <v>2.144804975947544</v>
      </c>
      <c r="K296" s="5">
        <v>2</v>
      </c>
      <c r="L296" s="4">
        <v>115.5</v>
      </c>
      <c r="M296" s="5">
        <v>6</v>
      </c>
      <c r="N296" s="4">
        <v>38.5</v>
      </c>
      <c r="O296" s="5">
        <v>1997</v>
      </c>
      <c r="Q296" s="5">
        <v>8</v>
      </c>
      <c r="R296" s="5">
        <v>8</v>
      </c>
      <c r="S296" s="5" t="s">
        <v>66</v>
      </c>
    </row>
    <row r="297" spans="1:19" ht="11.25">
      <c r="A297" s="1" t="s">
        <v>466</v>
      </c>
      <c r="C297" s="1" t="s">
        <v>56</v>
      </c>
      <c r="D297" s="30"/>
      <c r="I297" s="23"/>
      <c r="L297" s="4"/>
      <c r="N297" s="4"/>
      <c r="O297" s="5">
        <v>1965</v>
      </c>
      <c r="Q297" s="38"/>
      <c r="R297" s="38"/>
      <c r="S297" s="5" t="s">
        <v>66</v>
      </c>
    </row>
    <row r="298" spans="1:19" ht="11.25">
      <c r="A298" s="1" t="s">
        <v>467</v>
      </c>
      <c r="C298" s="1" t="s">
        <v>430</v>
      </c>
      <c r="D298" s="30">
        <v>175</v>
      </c>
      <c r="E298" s="4">
        <v>45</v>
      </c>
      <c r="F298" s="5">
        <v>1235</v>
      </c>
      <c r="G298" s="4">
        <v>0.1417004048582996</v>
      </c>
      <c r="H298" s="5">
        <v>2604</v>
      </c>
      <c r="I298" s="23">
        <v>0.5441643811762658</v>
      </c>
      <c r="J298" s="5">
        <v>1.014</v>
      </c>
      <c r="K298" s="5">
        <v>547</v>
      </c>
      <c r="L298" s="4">
        <v>0.31992687385740404</v>
      </c>
      <c r="M298" s="5">
        <v>73</v>
      </c>
      <c r="N298" s="4">
        <v>2.3972602739726026</v>
      </c>
      <c r="O298" s="5">
        <v>1988</v>
      </c>
      <c r="Q298" s="5">
        <v>105</v>
      </c>
      <c r="R298" s="5">
        <v>95</v>
      </c>
      <c r="S298" s="5" t="s">
        <v>66</v>
      </c>
    </row>
    <row r="299" spans="1:19" ht="11.25">
      <c r="A299" s="1" t="s">
        <v>468</v>
      </c>
      <c r="C299" s="1" t="s">
        <v>44</v>
      </c>
      <c r="D299" s="30">
        <v>130</v>
      </c>
      <c r="E299" s="4">
        <v>130</v>
      </c>
      <c r="F299" s="5">
        <v>585</v>
      </c>
      <c r="G299" s="4">
        <v>0.2222222222222222</v>
      </c>
      <c r="H299" s="5">
        <v>3312</v>
      </c>
      <c r="I299" s="23">
        <v>0.6709608158883521</v>
      </c>
      <c r="J299" s="5">
        <v>0.418</v>
      </c>
      <c r="K299" s="5">
        <v>189</v>
      </c>
      <c r="L299" s="4">
        <v>0.6878306878306878</v>
      </c>
      <c r="M299" s="5">
        <v>23</v>
      </c>
      <c r="N299" s="4">
        <v>5.6521739130434785</v>
      </c>
      <c r="O299" s="5">
        <v>1945</v>
      </c>
      <c r="P299" s="5">
        <v>1500</v>
      </c>
      <c r="Q299" s="5">
        <v>209</v>
      </c>
      <c r="R299" s="5">
        <v>120</v>
      </c>
      <c r="S299" s="5" t="s">
        <v>94</v>
      </c>
    </row>
    <row r="300" spans="1:19" ht="11.25">
      <c r="A300" s="1" t="s">
        <v>469</v>
      </c>
      <c r="C300" s="1" t="s">
        <v>80</v>
      </c>
      <c r="D300" s="30">
        <v>448</v>
      </c>
      <c r="F300" s="5">
        <v>792</v>
      </c>
      <c r="G300" s="4">
        <v>0.5656565656565656</v>
      </c>
      <c r="H300" s="5">
        <v>1820</v>
      </c>
      <c r="I300" s="23">
        <v>3.108003108003108</v>
      </c>
      <c r="J300" s="5">
        <v>0.381</v>
      </c>
      <c r="K300" s="5">
        <v>126</v>
      </c>
      <c r="L300" s="4">
        <v>3.5555555555555554</v>
      </c>
      <c r="M300" s="5">
        <v>37</v>
      </c>
      <c r="N300" s="4">
        <v>12.108108108108109</v>
      </c>
      <c r="O300" s="5">
        <v>1990</v>
      </c>
      <c r="P300" s="5">
        <v>350</v>
      </c>
      <c r="Q300" s="5">
        <v>71</v>
      </c>
      <c r="R300" s="5">
        <v>58</v>
      </c>
      <c r="S300" s="5" t="s">
        <v>180</v>
      </c>
    </row>
    <row r="301" spans="1:19" ht="11.25">
      <c r="A301" s="1" t="s">
        <v>471</v>
      </c>
      <c r="C301" s="1" t="s">
        <v>44</v>
      </c>
      <c r="D301" s="30">
        <v>313</v>
      </c>
      <c r="E301" s="4">
        <v>50</v>
      </c>
      <c r="F301" s="5">
        <v>775</v>
      </c>
      <c r="G301" s="4">
        <v>0.4038709677419355</v>
      </c>
      <c r="I301" s="23"/>
      <c r="K301" s="5">
        <v>36</v>
      </c>
      <c r="L301" s="4">
        <v>8.694444444444445</v>
      </c>
      <c r="M301" s="5">
        <v>20</v>
      </c>
      <c r="N301" s="4">
        <v>15.65</v>
      </c>
      <c r="O301" s="5">
        <v>1992</v>
      </c>
      <c r="Q301" s="5">
        <v>32</v>
      </c>
      <c r="R301" s="5">
        <v>32</v>
      </c>
      <c r="S301" s="5" t="s">
        <v>244</v>
      </c>
    </row>
    <row r="302" spans="1:19" ht="11.25">
      <c r="A302" s="1" t="s">
        <v>472</v>
      </c>
      <c r="C302" s="1" t="s">
        <v>65</v>
      </c>
      <c r="D302" s="30"/>
      <c r="I302" s="23"/>
      <c r="L302" s="4"/>
      <c r="N302" s="4"/>
      <c r="O302" s="5">
        <v>1994</v>
      </c>
      <c r="S302" s="5" t="s">
        <v>75</v>
      </c>
    </row>
    <row r="303" spans="1:19" ht="11.25">
      <c r="A303" s="1" t="s">
        <v>473</v>
      </c>
      <c r="C303" s="1" t="s">
        <v>65</v>
      </c>
      <c r="D303" s="30"/>
      <c r="I303" s="23"/>
      <c r="L303" s="4"/>
      <c r="N303" s="4"/>
      <c r="O303" s="5">
        <v>2003</v>
      </c>
      <c r="S303" s="5" t="s">
        <v>110</v>
      </c>
    </row>
    <row r="304" spans="1:19" ht="11.25">
      <c r="A304" s="1" t="s">
        <v>474</v>
      </c>
      <c r="C304" s="1" t="s">
        <v>475</v>
      </c>
      <c r="O304" s="5">
        <v>2002</v>
      </c>
      <c r="S304" s="5" t="s">
        <v>60</v>
      </c>
    </row>
    <row r="305" spans="1:19" ht="11.25">
      <c r="A305" s="1" t="s">
        <v>476</v>
      </c>
      <c r="C305" s="1" t="s">
        <v>65</v>
      </c>
      <c r="D305" s="30">
        <v>394</v>
      </c>
      <c r="E305" s="4">
        <v>94</v>
      </c>
      <c r="F305" s="5">
        <v>539</v>
      </c>
      <c r="G305" s="4">
        <v>0.7309833024118738</v>
      </c>
      <c r="I305" s="23"/>
      <c r="K305" s="5">
        <v>38</v>
      </c>
      <c r="L305" s="4">
        <v>10.368421052631579</v>
      </c>
      <c r="M305" s="5">
        <v>7</v>
      </c>
      <c r="N305" s="4">
        <v>56.285714285714285</v>
      </c>
      <c r="O305" s="5">
        <v>1989</v>
      </c>
      <c r="Q305" s="5">
        <v>46</v>
      </c>
      <c r="R305" s="5">
        <v>40</v>
      </c>
      <c r="S305" s="5" t="s">
        <v>75</v>
      </c>
    </row>
    <row r="306" spans="1:19" ht="11.25">
      <c r="A306" s="1" t="s">
        <v>477</v>
      </c>
      <c r="C306" s="1" t="s">
        <v>151</v>
      </c>
      <c r="D306" s="30">
        <v>242</v>
      </c>
      <c r="E306" s="4">
        <v>55</v>
      </c>
      <c r="F306" s="5">
        <v>665</v>
      </c>
      <c r="G306" s="4">
        <v>0.36390977443609024</v>
      </c>
      <c r="H306" s="5">
        <v>2688</v>
      </c>
      <c r="I306" s="23">
        <v>1.3538310060866454</v>
      </c>
      <c r="K306" s="5">
        <v>27</v>
      </c>
      <c r="L306" s="4">
        <v>8.962962962962964</v>
      </c>
      <c r="M306" s="5">
        <v>5</v>
      </c>
      <c r="N306" s="4">
        <v>48.4</v>
      </c>
      <c r="O306" s="5">
        <v>1968</v>
      </c>
      <c r="P306" s="5">
        <v>2000</v>
      </c>
      <c r="Q306" s="5">
        <v>268</v>
      </c>
      <c r="R306" s="5">
        <v>202</v>
      </c>
      <c r="S306" s="5" t="s">
        <v>60</v>
      </c>
    </row>
    <row r="307" spans="1:19" ht="11.25" customHeight="1">
      <c r="A307" s="1" t="s">
        <v>478</v>
      </c>
      <c r="C307" s="1" t="s">
        <v>65</v>
      </c>
      <c r="D307" s="30">
        <v>172</v>
      </c>
      <c r="E307" s="4">
        <v>60</v>
      </c>
      <c r="F307" s="5">
        <v>578</v>
      </c>
      <c r="G307" s="4">
        <v>0.2975778546712803</v>
      </c>
      <c r="H307" s="5">
        <v>2720</v>
      </c>
      <c r="I307" s="23">
        <v>1.0940362304091187</v>
      </c>
      <c r="K307" s="5">
        <v>66</v>
      </c>
      <c r="L307" s="4">
        <v>2.606060606060606</v>
      </c>
      <c r="M307" s="5">
        <v>24</v>
      </c>
      <c r="N307" s="4">
        <v>7.166666666666667</v>
      </c>
      <c r="O307" s="5">
        <v>1943</v>
      </c>
      <c r="P307" s="5">
        <v>1250</v>
      </c>
      <c r="Q307" s="5">
        <v>323</v>
      </c>
      <c r="R307" s="5">
        <v>203</v>
      </c>
      <c r="S307" s="5" t="s">
        <v>75</v>
      </c>
    </row>
    <row r="308" spans="1:19" ht="11.25" customHeight="1">
      <c r="A308" s="1" t="s">
        <v>480</v>
      </c>
      <c r="C308" s="1" t="s">
        <v>44</v>
      </c>
      <c r="D308" s="30">
        <v>150</v>
      </c>
      <c r="E308" s="4">
        <v>61</v>
      </c>
      <c r="F308" s="5">
        <v>215</v>
      </c>
      <c r="G308" s="4">
        <v>0.6976744186046512</v>
      </c>
      <c r="I308" s="23"/>
      <c r="K308" s="5">
        <v>1</v>
      </c>
      <c r="L308" s="4">
        <v>150</v>
      </c>
      <c r="M308" s="5">
        <v>0</v>
      </c>
      <c r="O308" s="5">
        <v>1988</v>
      </c>
      <c r="Q308" s="5">
        <v>3</v>
      </c>
      <c r="R308" s="5">
        <v>2</v>
      </c>
      <c r="S308" s="5" t="s">
        <v>63</v>
      </c>
    </row>
    <row r="309" spans="1:19" ht="11.25">
      <c r="A309" s="1" t="s">
        <v>481</v>
      </c>
      <c r="C309" s="1" t="s">
        <v>62</v>
      </c>
      <c r="D309" s="30">
        <v>99</v>
      </c>
      <c r="E309" s="4">
        <v>99</v>
      </c>
      <c r="F309" s="5">
        <v>758</v>
      </c>
      <c r="G309" s="4">
        <v>0.13060686015831136</v>
      </c>
      <c r="H309" s="5">
        <v>2499</v>
      </c>
      <c r="I309" s="23">
        <v>0.5226364952313379</v>
      </c>
      <c r="J309" s="5">
        <v>0.329</v>
      </c>
      <c r="K309" s="5">
        <v>150</v>
      </c>
      <c r="L309" s="4">
        <v>0.66</v>
      </c>
      <c r="M309" s="5">
        <v>24</v>
      </c>
      <c r="N309" s="4">
        <v>4.125</v>
      </c>
      <c r="O309" s="5">
        <v>1865</v>
      </c>
      <c r="P309" s="5">
        <v>1800</v>
      </c>
      <c r="Q309" s="5">
        <v>109</v>
      </c>
      <c r="R309" s="5">
        <v>77</v>
      </c>
      <c r="S309" s="5" t="s">
        <v>75</v>
      </c>
    </row>
    <row r="310" spans="1:19" ht="11.25">
      <c r="A310" s="1" t="s">
        <v>482</v>
      </c>
      <c r="C310" s="1" t="s">
        <v>44</v>
      </c>
      <c r="D310" s="21">
        <v>590</v>
      </c>
      <c r="E310" s="4">
        <v>590</v>
      </c>
      <c r="F310" s="5">
        <v>1260</v>
      </c>
      <c r="G310" s="4">
        <v>0.46825396825396826</v>
      </c>
      <c r="H310" s="5">
        <v>4628</v>
      </c>
      <c r="I310" s="23">
        <v>1.0117847196498881</v>
      </c>
      <c r="K310" s="5">
        <v>574</v>
      </c>
      <c r="L310" s="4">
        <v>1.0278745644599303</v>
      </c>
      <c r="M310" s="5">
        <v>250</v>
      </c>
      <c r="N310" s="4">
        <v>2.36</v>
      </c>
      <c r="O310" s="5">
        <v>1981</v>
      </c>
      <c r="Q310" s="5">
        <v>126</v>
      </c>
      <c r="R310" s="5">
        <v>98</v>
      </c>
      <c r="S310" s="5" t="s">
        <v>224</v>
      </c>
    </row>
    <row r="311" spans="1:19" ht="11.25">
      <c r="A311" s="1" t="s">
        <v>484</v>
      </c>
      <c r="C311" s="1" t="s">
        <v>65</v>
      </c>
      <c r="D311" s="30">
        <v>140</v>
      </c>
      <c r="E311" s="4">
        <v>48</v>
      </c>
      <c r="F311" s="5">
        <v>271</v>
      </c>
      <c r="G311" s="4">
        <v>0.5166051660516605</v>
      </c>
      <c r="I311" s="23"/>
      <c r="K311" s="5">
        <v>5</v>
      </c>
      <c r="L311" s="4">
        <v>28</v>
      </c>
      <c r="M311" s="5">
        <v>2</v>
      </c>
      <c r="N311" s="4">
        <v>70</v>
      </c>
      <c r="O311" s="5">
        <v>1994</v>
      </c>
      <c r="Q311" s="5">
        <v>3</v>
      </c>
      <c r="R311" s="5">
        <v>2</v>
      </c>
      <c r="S311" s="5" t="s">
        <v>224</v>
      </c>
    </row>
    <row r="312" spans="1:19" ht="11.25">
      <c r="A312" s="1" t="s">
        <v>485</v>
      </c>
      <c r="C312" s="1" t="s">
        <v>44</v>
      </c>
      <c r="D312" s="30">
        <v>412</v>
      </c>
      <c r="E312" s="4">
        <v>75</v>
      </c>
      <c r="F312" s="5">
        <v>500</v>
      </c>
      <c r="G312" s="4">
        <v>0.824</v>
      </c>
      <c r="I312" s="23"/>
      <c r="K312" s="5">
        <v>25</v>
      </c>
      <c r="L312" s="4">
        <v>16.48</v>
      </c>
      <c r="M312" s="5">
        <v>10</v>
      </c>
      <c r="N312" s="4">
        <v>41.2</v>
      </c>
      <c r="O312" s="5">
        <v>1991</v>
      </c>
      <c r="Q312" s="5">
        <v>7</v>
      </c>
      <c r="R312" s="5">
        <v>7</v>
      </c>
      <c r="S312" s="5" t="s">
        <v>110</v>
      </c>
    </row>
    <row r="313" spans="1:19" ht="11.25">
      <c r="A313" s="1" t="s">
        <v>487</v>
      </c>
      <c r="C313" s="1" t="s">
        <v>44</v>
      </c>
      <c r="D313" s="30">
        <v>296</v>
      </c>
      <c r="E313" s="4">
        <v>72</v>
      </c>
      <c r="F313" s="5">
        <v>688</v>
      </c>
      <c r="G313" s="4">
        <v>0.43023255813953487</v>
      </c>
      <c r="H313" s="5">
        <v>2666</v>
      </c>
      <c r="I313" s="23">
        <v>1.6137755369074827</v>
      </c>
      <c r="J313" s="5">
        <v>0.379</v>
      </c>
      <c r="K313" s="5">
        <v>339</v>
      </c>
      <c r="L313" s="4">
        <v>0.8731563421828908</v>
      </c>
      <c r="M313" s="5">
        <v>25</v>
      </c>
      <c r="N313" s="4">
        <v>11.84</v>
      </c>
      <c r="O313" s="5">
        <v>1898</v>
      </c>
      <c r="P313" s="5">
        <v>1150</v>
      </c>
      <c r="Q313" s="5">
        <v>227</v>
      </c>
      <c r="R313" s="5">
        <v>98</v>
      </c>
      <c r="S313" s="5" t="s">
        <v>75</v>
      </c>
    </row>
    <row r="314" spans="1:19" ht="11.25">
      <c r="A314" s="1" t="s">
        <v>488</v>
      </c>
      <c r="C314" s="1" t="s">
        <v>489</v>
      </c>
      <c r="D314" s="30">
        <v>102</v>
      </c>
      <c r="E314" s="4">
        <v>49</v>
      </c>
      <c r="F314" s="5">
        <v>200</v>
      </c>
      <c r="G314" s="4">
        <v>0.51</v>
      </c>
      <c r="I314" s="23"/>
      <c r="K314" s="5">
        <v>2</v>
      </c>
      <c r="L314" s="4">
        <v>51</v>
      </c>
      <c r="M314" s="5">
        <v>1</v>
      </c>
      <c r="N314" s="4">
        <v>102</v>
      </c>
      <c r="O314" s="5">
        <v>1981</v>
      </c>
      <c r="Q314" s="5">
        <v>2</v>
      </c>
      <c r="R314" s="5">
        <v>2</v>
      </c>
      <c r="S314" s="5" t="s">
        <v>83</v>
      </c>
    </row>
    <row r="315" spans="1:19" ht="11.25">
      <c r="A315" s="1" t="s">
        <v>491</v>
      </c>
      <c r="C315" s="1" t="s">
        <v>44</v>
      </c>
      <c r="D315" s="30">
        <v>203</v>
      </c>
      <c r="E315" s="4">
        <v>35</v>
      </c>
      <c r="F315" s="5">
        <v>596</v>
      </c>
      <c r="G315" s="4">
        <v>0.34060402684563756</v>
      </c>
      <c r="H315" s="5">
        <v>3036</v>
      </c>
      <c r="I315" s="23">
        <v>1.1218841463953808</v>
      </c>
      <c r="J315" s="5">
        <v>0.373</v>
      </c>
      <c r="K315" s="5">
        <v>151</v>
      </c>
      <c r="L315" s="4">
        <v>1.3443708609271523</v>
      </c>
      <c r="M315" s="5">
        <v>25</v>
      </c>
      <c r="N315" s="4">
        <v>8.12</v>
      </c>
      <c r="O315" s="5">
        <v>1953</v>
      </c>
      <c r="P315" s="5">
        <v>1200</v>
      </c>
      <c r="Q315" s="5">
        <v>145</v>
      </c>
      <c r="R315" s="5">
        <v>89</v>
      </c>
      <c r="S315" s="5" t="s">
        <v>75</v>
      </c>
    </row>
    <row r="316" spans="1:19" ht="11.25">
      <c r="A316" s="1" t="s">
        <v>492</v>
      </c>
      <c r="C316" s="1" t="s">
        <v>246</v>
      </c>
      <c r="D316" s="30"/>
      <c r="I316" s="23"/>
      <c r="L316" s="4"/>
      <c r="N316" s="4"/>
      <c r="O316" s="5">
        <v>1956</v>
      </c>
      <c r="S316" s="5" t="s">
        <v>75</v>
      </c>
    </row>
    <row r="317" spans="1:19" ht="11.25">
      <c r="A317" s="1" t="s">
        <v>493</v>
      </c>
      <c r="C317" s="1" t="s">
        <v>80</v>
      </c>
      <c r="D317" s="30">
        <v>576</v>
      </c>
      <c r="E317" s="4">
        <v>576</v>
      </c>
      <c r="F317" s="5">
        <v>678</v>
      </c>
      <c r="G317" s="4">
        <v>0.8495575221238938</v>
      </c>
      <c r="I317" s="23"/>
      <c r="J317" s="5">
        <v>0.438</v>
      </c>
      <c r="K317" s="5">
        <v>178</v>
      </c>
      <c r="L317" s="4">
        <v>3.235955056179775</v>
      </c>
      <c r="M317" s="5">
        <v>32</v>
      </c>
      <c r="N317" s="4">
        <v>18</v>
      </c>
      <c r="O317" s="5">
        <v>1988</v>
      </c>
      <c r="Q317" s="5">
        <v>18</v>
      </c>
      <c r="R317" s="5">
        <v>17</v>
      </c>
      <c r="S317" s="5" t="s">
        <v>256</v>
      </c>
    </row>
    <row r="318" spans="1:19" ht="11.25">
      <c r="A318" s="1" t="s">
        <v>494</v>
      </c>
      <c r="C318" s="1" t="s">
        <v>62</v>
      </c>
      <c r="D318" s="30">
        <v>474</v>
      </c>
      <c r="E318" s="4">
        <v>474</v>
      </c>
      <c r="F318" s="5">
        <v>674</v>
      </c>
      <c r="G318" s="4">
        <v>0.7032640949554896</v>
      </c>
      <c r="H318" s="5">
        <v>2990</v>
      </c>
      <c r="I318" s="23">
        <v>2.352053829282574</v>
      </c>
      <c r="J318" s="5">
        <v>0.394</v>
      </c>
      <c r="K318" s="5">
        <v>239</v>
      </c>
      <c r="L318" s="4">
        <v>1.9832635983263598</v>
      </c>
      <c r="M318" s="5">
        <v>28</v>
      </c>
      <c r="N318" s="4">
        <v>16.928571428571427</v>
      </c>
      <c r="O318" s="5">
        <v>1984</v>
      </c>
      <c r="P318" s="5" t="s">
        <v>6</v>
      </c>
      <c r="Q318" s="5">
        <v>41</v>
      </c>
      <c r="R318" s="5">
        <v>37</v>
      </c>
      <c r="S318" s="5" t="s">
        <v>94</v>
      </c>
    </row>
    <row r="319" spans="1:19" ht="11.25">
      <c r="A319" s="1" t="s">
        <v>495</v>
      </c>
      <c r="C319" s="1" t="s">
        <v>496</v>
      </c>
      <c r="D319" s="21">
        <v>20</v>
      </c>
      <c r="E319" s="4">
        <v>20</v>
      </c>
      <c r="F319" s="5">
        <v>309</v>
      </c>
      <c r="G319" s="4">
        <v>0.06472491909385113</v>
      </c>
      <c r="H319" s="5">
        <v>1782</v>
      </c>
      <c r="I319" s="23">
        <v>0.36321503419669543</v>
      </c>
      <c r="J319" s="5">
        <v>0.039</v>
      </c>
      <c r="K319" s="5">
        <v>22</v>
      </c>
      <c r="L319" s="4">
        <v>0.9090909090909091</v>
      </c>
      <c r="M319" s="5">
        <v>2</v>
      </c>
      <c r="N319" s="4">
        <v>10</v>
      </c>
      <c r="O319" s="5">
        <v>1986</v>
      </c>
      <c r="Q319" s="38">
        <v>128</v>
      </c>
      <c r="R319" s="38">
        <v>59</v>
      </c>
      <c r="S319" s="5" t="s">
        <v>83</v>
      </c>
    </row>
    <row r="320" spans="1:19" ht="11.25">
      <c r="A320" s="1" t="s">
        <v>498</v>
      </c>
      <c r="C320" s="1" t="s">
        <v>499</v>
      </c>
      <c r="D320" s="30">
        <v>97</v>
      </c>
      <c r="E320" s="4">
        <v>50</v>
      </c>
      <c r="F320" s="5">
        <v>1032</v>
      </c>
      <c r="G320" s="4">
        <v>0.0939922480620155</v>
      </c>
      <c r="H320" s="5">
        <v>3680</v>
      </c>
      <c r="I320" s="23">
        <v>0.2554137175598247</v>
      </c>
      <c r="J320" s="5">
        <v>0.303</v>
      </c>
      <c r="K320" s="5">
        <v>646</v>
      </c>
      <c r="L320" s="4">
        <v>0.15015479876160992</v>
      </c>
      <c r="M320" s="5">
        <v>50</v>
      </c>
      <c r="N320" s="4">
        <v>1.94</v>
      </c>
      <c r="O320" s="5">
        <v>1932</v>
      </c>
      <c r="P320" s="5">
        <v>4000</v>
      </c>
      <c r="Q320" s="5">
        <v>720</v>
      </c>
      <c r="R320" s="5">
        <v>524</v>
      </c>
      <c r="S320" s="5" t="s">
        <v>75</v>
      </c>
    </row>
    <row r="321" spans="1:19" ht="12.75">
      <c r="A321" s="1" t="s">
        <v>501</v>
      </c>
      <c r="C321" s="1" t="s">
        <v>62</v>
      </c>
      <c r="D321" s="21">
        <v>140</v>
      </c>
      <c r="E321" s="4">
        <v>55</v>
      </c>
      <c r="F321" s="5">
        <v>299</v>
      </c>
      <c r="G321" s="4">
        <v>0.4682274247491639</v>
      </c>
      <c r="H321" s="5">
        <v>3102</v>
      </c>
      <c r="I321" s="23">
        <v>1.5094372171152932</v>
      </c>
      <c r="K321" s="5">
        <v>0</v>
      </c>
      <c r="L321" s="34"/>
      <c r="M321" s="5">
        <v>0</v>
      </c>
      <c r="N321" s="5" t="s">
        <v>6</v>
      </c>
      <c r="O321" s="5">
        <v>1999</v>
      </c>
      <c r="S321" s="5" t="s">
        <v>75</v>
      </c>
    </row>
    <row r="322" spans="1:19" ht="12.75">
      <c r="A322" s="1" t="s">
        <v>502</v>
      </c>
      <c r="C322" s="1" t="s">
        <v>56</v>
      </c>
      <c r="D322" s="21"/>
      <c r="I322" s="23"/>
      <c r="L322" s="34"/>
      <c r="O322" s="5">
        <v>1989</v>
      </c>
      <c r="S322" s="5" t="s">
        <v>60</v>
      </c>
    </row>
    <row r="323" spans="1:19" ht="11.25">
      <c r="A323" s="1" t="s">
        <v>503</v>
      </c>
      <c r="C323" s="1" t="s">
        <v>504</v>
      </c>
      <c r="D323" s="21">
        <v>135</v>
      </c>
      <c r="E323" s="4">
        <v>40</v>
      </c>
      <c r="F323" s="5">
        <v>254</v>
      </c>
      <c r="G323" s="4">
        <v>0.531496062992126</v>
      </c>
      <c r="J323" s="4" t="s">
        <v>6</v>
      </c>
      <c r="K323" s="5">
        <v>0</v>
      </c>
      <c r="L323" s="4" t="s">
        <v>6</v>
      </c>
      <c r="M323" s="5">
        <v>0</v>
      </c>
      <c r="N323" s="4" t="s">
        <v>6</v>
      </c>
      <c r="O323" s="5">
        <v>1996</v>
      </c>
      <c r="Q323" s="5">
        <v>0</v>
      </c>
      <c r="R323" s="5">
        <v>0</v>
      </c>
      <c r="S323" s="5" t="s">
        <v>235</v>
      </c>
    </row>
    <row r="324" spans="1:19" ht="11.25">
      <c r="A324" s="1" t="s">
        <v>505</v>
      </c>
      <c r="C324" s="1" t="s">
        <v>80</v>
      </c>
      <c r="D324" s="30">
        <v>595</v>
      </c>
      <c r="E324" s="4">
        <v>595</v>
      </c>
      <c r="F324" s="5">
        <v>607</v>
      </c>
      <c r="G324" s="4">
        <v>0.9802306425041186</v>
      </c>
      <c r="H324" s="5">
        <v>2072</v>
      </c>
      <c r="I324" s="23">
        <v>4.730842869228372</v>
      </c>
      <c r="J324" s="5">
        <v>0.14</v>
      </c>
      <c r="K324" s="5">
        <v>237</v>
      </c>
      <c r="L324" s="4">
        <v>2.5105485232067513</v>
      </c>
      <c r="M324" s="5">
        <v>8</v>
      </c>
      <c r="N324" s="4">
        <v>74.375</v>
      </c>
      <c r="O324" s="5">
        <v>1970</v>
      </c>
      <c r="Q324" s="5">
        <v>148</v>
      </c>
      <c r="R324" s="5">
        <v>83</v>
      </c>
      <c r="S324" s="5" t="s">
        <v>170</v>
      </c>
    </row>
    <row r="325" spans="1:19" ht="11.25">
      <c r="A325" s="1" t="s">
        <v>506</v>
      </c>
      <c r="C325" s="1" t="s">
        <v>65</v>
      </c>
      <c r="D325" s="21">
        <v>742</v>
      </c>
      <c r="E325" s="4">
        <v>196</v>
      </c>
      <c r="F325" s="5">
        <v>1711</v>
      </c>
      <c r="G325" s="4">
        <v>0.43366452367036823</v>
      </c>
      <c r="H325" s="5">
        <v>3747</v>
      </c>
      <c r="I325" s="23">
        <v>1.1573646214848365</v>
      </c>
      <c r="K325" s="5">
        <v>508</v>
      </c>
      <c r="L325" s="4">
        <v>1.4606299212598426</v>
      </c>
      <c r="M325" s="5">
        <v>119</v>
      </c>
      <c r="N325" s="4">
        <v>6.235294117647059</v>
      </c>
      <c r="O325" s="5">
        <v>1964</v>
      </c>
      <c r="Q325" s="5">
        <v>316</v>
      </c>
      <c r="R325" s="5">
        <v>222</v>
      </c>
      <c r="S325" s="5" t="s">
        <v>63</v>
      </c>
    </row>
    <row r="326" spans="1:19" ht="11.25">
      <c r="A326" s="1" t="s">
        <v>507</v>
      </c>
      <c r="C326" s="1" t="s">
        <v>430</v>
      </c>
      <c r="D326" s="30">
        <v>50</v>
      </c>
      <c r="E326" s="4">
        <v>30</v>
      </c>
      <c r="F326" s="5">
        <v>547</v>
      </c>
      <c r="G326" s="4">
        <v>0.09140767824497258</v>
      </c>
      <c r="J326" s="5">
        <v>1.732</v>
      </c>
      <c r="K326" s="5">
        <v>357</v>
      </c>
      <c r="L326" s="4">
        <v>0.1400560224089636</v>
      </c>
      <c r="M326" s="5">
        <v>42</v>
      </c>
      <c r="N326" s="4">
        <v>1.1904761904761905</v>
      </c>
      <c r="O326" s="5">
        <v>1987</v>
      </c>
      <c r="Q326" s="5">
        <v>98</v>
      </c>
      <c r="R326" s="5">
        <v>84</v>
      </c>
      <c r="S326" s="5" t="s">
        <v>45</v>
      </c>
    </row>
    <row r="327" spans="1:19" ht="11.25">
      <c r="A327" s="1" t="s">
        <v>508</v>
      </c>
      <c r="C327" s="1" t="s">
        <v>56</v>
      </c>
      <c r="D327" s="30">
        <v>1450</v>
      </c>
      <c r="E327" s="4">
        <v>230</v>
      </c>
      <c r="F327" s="5">
        <v>1145</v>
      </c>
      <c r="G327" s="4">
        <v>1.2663755458515285</v>
      </c>
      <c r="H327" s="5">
        <v>5480</v>
      </c>
      <c r="I327" s="23">
        <v>2.310904280750964</v>
      </c>
      <c r="J327" s="5">
        <v>0.803</v>
      </c>
      <c r="K327" s="5">
        <v>1408</v>
      </c>
      <c r="L327" s="4">
        <v>1.0298295454545454</v>
      </c>
      <c r="M327" s="5">
        <v>220</v>
      </c>
      <c r="N327" s="4">
        <v>6.590909090909091</v>
      </c>
      <c r="O327" s="5">
        <v>1973</v>
      </c>
      <c r="Q327" s="5">
        <v>229</v>
      </c>
      <c r="R327" s="5">
        <v>160</v>
      </c>
      <c r="S327" s="5" t="s">
        <v>45</v>
      </c>
    </row>
    <row r="331" spans="1:3" ht="11.25">
      <c r="A331" s="11" t="s">
        <v>509</v>
      </c>
      <c r="B331" s="11" t="s">
        <v>510</v>
      </c>
      <c r="C331" s="11" t="s">
        <v>21</v>
      </c>
    </row>
    <row r="332" spans="1:2" ht="11.25">
      <c r="A332" s="1" t="s">
        <v>511</v>
      </c>
      <c r="B332" s="1" t="s">
        <v>512</v>
      </c>
    </row>
    <row r="333" spans="2:19" ht="11.25">
      <c r="B333" s="1" t="s">
        <v>513</v>
      </c>
      <c r="C333" s="1" t="s">
        <v>65</v>
      </c>
      <c r="D333" s="30">
        <v>2120</v>
      </c>
      <c r="E333" s="4" t="s">
        <v>50</v>
      </c>
      <c r="F333" s="31">
        <v>1683</v>
      </c>
      <c r="G333" s="4">
        <v>1.2596553773024362</v>
      </c>
      <c r="H333" s="31">
        <v>5445</v>
      </c>
      <c r="I333" s="23">
        <v>2.3134166708951995</v>
      </c>
      <c r="J333" s="5">
        <v>0.232</v>
      </c>
      <c r="K333" s="5">
        <v>578</v>
      </c>
      <c r="L333" s="4">
        <v>3.667820069204152</v>
      </c>
      <c r="M333" s="5">
        <v>79</v>
      </c>
      <c r="N333" s="4">
        <v>26.835443037974684</v>
      </c>
      <c r="O333" s="5">
        <v>1958</v>
      </c>
      <c r="P333" s="5">
        <v>1000</v>
      </c>
      <c r="Q333" s="5">
        <v>266</v>
      </c>
      <c r="R333" s="5">
        <v>146</v>
      </c>
      <c r="S333" s="5" t="s">
        <v>75</v>
      </c>
    </row>
    <row r="334" spans="2:19" ht="11.25">
      <c r="B334" s="1" t="s">
        <v>515</v>
      </c>
      <c r="C334" s="1" t="s">
        <v>65</v>
      </c>
      <c r="D334" s="30">
        <v>495</v>
      </c>
      <c r="E334" s="4">
        <v>78</v>
      </c>
      <c r="F334" s="31">
        <v>774</v>
      </c>
      <c r="G334" s="4">
        <v>0.6395348837209303</v>
      </c>
      <c r="H334" s="31">
        <v>5610</v>
      </c>
      <c r="I334" s="23">
        <v>1.1399908800729595</v>
      </c>
      <c r="J334" s="5">
        <v>0.138</v>
      </c>
      <c r="K334" s="5">
        <v>89</v>
      </c>
      <c r="L334" s="4">
        <v>5.561797752808989</v>
      </c>
      <c r="M334" s="5">
        <v>49</v>
      </c>
      <c r="N334" s="4">
        <v>10.10204081632653</v>
      </c>
      <c r="O334" s="5">
        <v>1994</v>
      </c>
      <c r="Q334" s="5">
        <v>76</v>
      </c>
      <c r="R334" s="5">
        <v>69</v>
      </c>
      <c r="S334" s="5" t="s">
        <v>75</v>
      </c>
    </row>
    <row r="335" spans="2:19" ht="11.25">
      <c r="B335" s="1" t="s">
        <v>516</v>
      </c>
      <c r="C335" s="1" t="s">
        <v>65</v>
      </c>
      <c r="D335" s="30">
        <v>645</v>
      </c>
      <c r="E335" s="4">
        <v>645</v>
      </c>
      <c r="F335" s="31">
        <v>647</v>
      </c>
      <c r="G335" s="4">
        <v>0.9969088098918083</v>
      </c>
      <c r="H335" s="31"/>
      <c r="I335" s="23"/>
      <c r="K335" s="5">
        <v>46</v>
      </c>
      <c r="L335" s="4">
        <v>14.021739130434783</v>
      </c>
      <c r="M335" s="5">
        <v>21</v>
      </c>
      <c r="N335" s="4">
        <v>30.714285714285715</v>
      </c>
      <c r="O335" s="5">
        <v>1989</v>
      </c>
      <c r="Q335" s="5">
        <v>103</v>
      </c>
      <c r="R335" s="5">
        <v>86</v>
      </c>
      <c r="S335" s="5" t="s">
        <v>66</v>
      </c>
    </row>
    <row r="336" spans="2:18" ht="11.25">
      <c r="B336" s="1" t="s">
        <v>517</v>
      </c>
      <c r="D336" s="30">
        <v>3260</v>
      </c>
      <c r="E336" s="4">
        <v>2120</v>
      </c>
      <c r="F336" s="31">
        <v>3104</v>
      </c>
      <c r="G336" s="4">
        <v>1.050257731958763</v>
      </c>
      <c r="H336" s="31">
        <v>5527.5</v>
      </c>
      <c r="I336" s="23">
        <v>0.3835368611488014</v>
      </c>
      <c r="K336" s="5">
        <v>713</v>
      </c>
      <c r="L336" s="4">
        <v>4.572230014025245</v>
      </c>
      <c r="M336" s="5">
        <v>149</v>
      </c>
      <c r="N336" s="4">
        <v>21.879194630872483</v>
      </c>
      <c r="Q336" s="5">
        <v>445</v>
      </c>
      <c r="R336" s="5">
        <v>301</v>
      </c>
    </row>
    <row r="337" spans="1:14" ht="11.25">
      <c r="A337" s="1" t="s">
        <v>518</v>
      </c>
      <c r="B337" s="1" t="s">
        <v>512</v>
      </c>
      <c r="D337" s="30"/>
      <c r="F337" s="31"/>
      <c r="H337" s="31"/>
      <c r="I337" s="23"/>
      <c r="L337" s="4"/>
      <c r="N337" s="4"/>
    </row>
    <row r="338" spans="2:19" ht="11.25">
      <c r="B338" s="1" t="s">
        <v>513</v>
      </c>
      <c r="C338" s="1" t="s">
        <v>65</v>
      </c>
      <c r="D338" s="30">
        <v>2120</v>
      </c>
      <c r="E338" s="43"/>
      <c r="F338" s="31">
        <v>1683</v>
      </c>
      <c r="G338" s="4">
        <v>1.2596553773024362</v>
      </c>
      <c r="H338" s="31">
        <v>5445</v>
      </c>
      <c r="I338" s="23">
        <v>2.3134166708951995</v>
      </c>
      <c r="J338" s="5">
        <v>0.232</v>
      </c>
      <c r="K338" s="5">
        <v>578</v>
      </c>
      <c r="L338" s="4">
        <v>3.667820069204152</v>
      </c>
      <c r="M338" s="5">
        <v>79</v>
      </c>
      <c r="N338" s="4">
        <v>26.835443037974684</v>
      </c>
      <c r="O338" s="5">
        <v>1958</v>
      </c>
      <c r="P338" s="5">
        <v>1000</v>
      </c>
      <c r="Q338" s="5">
        <v>266</v>
      </c>
      <c r="R338" s="5">
        <v>146</v>
      </c>
      <c r="S338" s="5" t="s">
        <v>75</v>
      </c>
    </row>
    <row r="339" spans="2:19" ht="11.25">
      <c r="B339" s="1" t="s">
        <v>516</v>
      </c>
      <c r="C339" s="1" t="s">
        <v>65</v>
      </c>
      <c r="D339" s="30">
        <v>645</v>
      </c>
      <c r="E339" s="4">
        <v>645</v>
      </c>
      <c r="F339" s="31">
        <v>647</v>
      </c>
      <c r="G339" s="4">
        <v>0.9969088098918083</v>
      </c>
      <c r="H339" s="31"/>
      <c r="I339" s="23"/>
      <c r="K339" s="5">
        <v>46</v>
      </c>
      <c r="L339" s="4">
        <v>14.021739130434783</v>
      </c>
      <c r="M339" s="5">
        <v>21</v>
      </c>
      <c r="N339" s="4">
        <v>30.714285714285715</v>
      </c>
      <c r="O339" s="5">
        <v>1989</v>
      </c>
      <c r="Q339" s="5">
        <v>103</v>
      </c>
      <c r="R339" s="5">
        <v>86</v>
      </c>
      <c r="S339" s="5" t="s">
        <v>66</v>
      </c>
    </row>
    <row r="340" spans="2:18" ht="11.25">
      <c r="B340" s="1" t="s">
        <v>517</v>
      </c>
      <c r="D340" s="30">
        <v>2765</v>
      </c>
      <c r="F340" s="31">
        <v>2330</v>
      </c>
      <c r="G340" s="4">
        <v>1.1866952789699572</v>
      </c>
      <c r="H340" s="31">
        <v>5445</v>
      </c>
      <c r="I340" s="23">
        <v>2.179421999944825</v>
      </c>
      <c r="K340" s="5">
        <v>624</v>
      </c>
      <c r="L340" s="4">
        <v>4.431089743589744</v>
      </c>
      <c r="M340" s="5">
        <v>100</v>
      </c>
      <c r="N340" s="4">
        <v>27.65</v>
      </c>
      <c r="Q340" s="5">
        <v>369</v>
      </c>
      <c r="R340" s="5">
        <v>232</v>
      </c>
    </row>
    <row r="341" spans="1:4" ht="11.25">
      <c r="A341" s="1" t="s">
        <v>519</v>
      </c>
      <c r="B341" s="1" t="s">
        <v>512</v>
      </c>
      <c r="D341" s="5" t="s">
        <v>520</v>
      </c>
    </row>
    <row r="342" spans="2:19" ht="11.25">
      <c r="B342" s="1" t="s">
        <v>521</v>
      </c>
      <c r="C342" s="1" t="s">
        <v>522</v>
      </c>
      <c r="D342" s="21"/>
      <c r="F342" s="5">
        <v>1867</v>
      </c>
      <c r="H342" s="5">
        <v>3900</v>
      </c>
      <c r="I342" s="23"/>
      <c r="J342" s="5">
        <v>1.977</v>
      </c>
      <c r="K342" s="5">
        <v>8999</v>
      </c>
      <c r="L342" s="4"/>
      <c r="M342" s="5">
        <v>605</v>
      </c>
      <c r="N342" s="4"/>
      <c r="O342" s="5">
        <v>1911</v>
      </c>
      <c r="P342" s="5">
        <v>28000</v>
      </c>
      <c r="Q342" s="5">
        <v>1681</v>
      </c>
      <c r="R342" s="5">
        <v>1098</v>
      </c>
      <c r="S342" s="5" t="s">
        <v>75</v>
      </c>
    </row>
    <row r="343" spans="2:19" ht="11.25">
      <c r="B343" s="1" t="s">
        <v>523</v>
      </c>
      <c r="C343" s="1" t="s">
        <v>522</v>
      </c>
      <c r="F343" s="5">
        <v>2632</v>
      </c>
      <c r="H343" s="5">
        <v>3848</v>
      </c>
      <c r="I343" s="23"/>
      <c r="J343" s="5">
        <v>6.405</v>
      </c>
      <c r="K343" s="5">
        <v>1530</v>
      </c>
      <c r="L343" s="4"/>
      <c r="M343" s="5">
        <v>260</v>
      </c>
      <c r="N343" s="4"/>
      <c r="O343" s="5">
        <v>1963</v>
      </c>
      <c r="Q343" s="5">
        <v>1836</v>
      </c>
      <c r="R343" s="5">
        <v>972</v>
      </c>
      <c r="S343" s="5" t="s">
        <v>75</v>
      </c>
    </row>
    <row r="344" spans="2:19" ht="11.25">
      <c r="B344" s="1" t="s">
        <v>524</v>
      </c>
      <c r="C344" s="1" t="s">
        <v>522</v>
      </c>
      <c r="F344" s="5">
        <v>940</v>
      </c>
      <c r="H344" s="5">
        <v>3036</v>
      </c>
      <c r="I344" s="23"/>
      <c r="J344" s="5">
        <v>3.085</v>
      </c>
      <c r="K344" s="5">
        <v>1583</v>
      </c>
      <c r="L344" s="4"/>
      <c r="M344" s="5">
        <v>313</v>
      </c>
      <c r="N344" s="4"/>
      <c r="O344" s="5">
        <v>1987</v>
      </c>
      <c r="Q344" s="5">
        <v>949</v>
      </c>
      <c r="R344" s="5">
        <v>866</v>
      </c>
      <c r="S344" s="5" t="s">
        <v>75</v>
      </c>
    </row>
    <row r="345" spans="2:18" ht="11.25">
      <c r="B345" s="1" t="s">
        <v>517</v>
      </c>
      <c r="D345" s="4">
        <v>141</v>
      </c>
      <c r="E345" s="4">
        <v>27</v>
      </c>
      <c r="F345" s="5">
        <v>5439</v>
      </c>
      <c r="G345" s="4">
        <v>0.02592388306674021</v>
      </c>
      <c r="H345" s="5">
        <v>3594.6666666666665</v>
      </c>
      <c r="I345" s="23">
        <v>0.07211762722572387</v>
      </c>
      <c r="K345" s="5">
        <v>12112</v>
      </c>
      <c r="L345" s="4">
        <v>0.011641347424042272</v>
      </c>
      <c r="M345" s="5">
        <v>1178</v>
      </c>
      <c r="N345" s="4">
        <v>0.11969439728353141</v>
      </c>
      <c r="Q345" s="5">
        <v>4466</v>
      </c>
      <c r="R345" s="5">
        <v>2936</v>
      </c>
    </row>
    <row r="346" spans="1:2" ht="11.25">
      <c r="A346" s="1" t="s">
        <v>526</v>
      </c>
      <c r="B346" s="1" t="s">
        <v>512</v>
      </c>
    </row>
    <row r="347" spans="2:19" ht="11.25">
      <c r="B347" s="1" t="s">
        <v>527</v>
      </c>
      <c r="C347" s="1" t="s">
        <v>44</v>
      </c>
      <c r="D347" s="21">
        <v>81</v>
      </c>
      <c r="E347" s="4">
        <v>40</v>
      </c>
      <c r="F347" s="5">
        <v>1253</v>
      </c>
      <c r="G347" s="4">
        <v>0.06464485235434957</v>
      </c>
      <c r="H347" s="5">
        <v>4368</v>
      </c>
      <c r="I347" s="23">
        <v>0.14799645685519588</v>
      </c>
      <c r="J347" s="5">
        <v>0.424</v>
      </c>
      <c r="K347" s="5">
        <v>1812</v>
      </c>
      <c r="L347" s="4">
        <v>0.04470198675496689</v>
      </c>
      <c r="M347" s="5">
        <v>133</v>
      </c>
      <c r="N347" s="4">
        <v>0.6090225563909775</v>
      </c>
      <c r="O347" s="5">
        <v>1918</v>
      </c>
      <c r="P347" s="5">
        <v>6000</v>
      </c>
      <c r="Q347" s="5">
        <v>625</v>
      </c>
      <c r="R347" s="5">
        <v>267</v>
      </c>
      <c r="S347" s="5" t="s">
        <v>53</v>
      </c>
    </row>
    <row r="348" spans="2:19" ht="11.25">
      <c r="B348" s="1" t="s">
        <v>528</v>
      </c>
      <c r="C348" s="1" t="s">
        <v>44</v>
      </c>
      <c r="D348" s="30">
        <v>48</v>
      </c>
      <c r="E348" s="4">
        <v>30</v>
      </c>
      <c r="F348" s="5">
        <v>580</v>
      </c>
      <c r="G348" s="4">
        <v>0.08275862068965517</v>
      </c>
      <c r="I348" s="23"/>
      <c r="K348" s="5">
        <v>58</v>
      </c>
      <c r="L348" s="4">
        <v>0.8275862068965517</v>
      </c>
      <c r="M348" s="5">
        <v>9</v>
      </c>
      <c r="N348" s="4">
        <v>5.333333333333333</v>
      </c>
      <c r="O348" s="5">
        <v>1991</v>
      </c>
      <c r="Q348" s="5">
        <v>47</v>
      </c>
      <c r="R348" s="5">
        <v>30</v>
      </c>
      <c r="S348" s="5" t="s">
        <v>53</v>
      </c>
    </row>
    <row r="349" spans="2:18" ht="11.25">
      <c r="B349" s="1" t="s">
        <v>517</v>
      </c>
      <c r="Q349" s="5">
        <v>672</v>
      </c>
      <c r="R349" s="5">
        <v>297</v>
      </c>
    </row>
    <row r="350" spans="1:2" ht="11.25">
      <c r="A350" s="1" t="s">
        <v>530</v>
      </c>
      <c r="B350" s="1" t="s">
        <v>512</v>
      </c>
    </row>
    <row r="351" spans="2:19" ht="11.25">
      <c r="B351" s="1" t="s">
        <v>531</v>
      </c>
      <c r="C351" s="1" t="s">
        <v>99</v>
      </c>
      <c r="D351" s="30">
        <v>206</v>
      </c>
      <c r="F351" s="5">
        <v>684</v>
      </c>
      <c r="G351" s="4">
        <v>0.30116959064327486</v>
      </c>
      <c r="H351" s="5">
        <v>4134</v>
      </c>
      <c r="I351" s="23">
        <v>0.7285186033944724</v>
      </c>
      <c r="J351" s="5">
        <v>0.554</v>
      </c>
      <c r="K351" s="5">
        <v>684</v>
      </c>
      <c r="L351" s="4">
        <v>0.30116959064327486</v>
      </c>
      <c r="M351" s="5">
        <v>62</v>
      </c>
      <c r="N351" s="4">
        <v>3.3225806451612905</v>
      </c>
      <c r="O351" s="5">
        <v>1962</v>
      </c>
      <c r="P351" s="5">
        <v>2000</v>
      </c>
      <c r="Q351" s="5">
        <v>765</v>
      </c>
      <c r="R351" s="5">
        <v>366</v>
      </c>
      <c r="S351" s="5" t="s">
        <v>75</v>
      </c>
    </row>
    <row r="352" spans="2:19" ht="11.25">
      <c r="B352" s="1" t="s">
        <v>532</v>
      </c>
      <c r="C352" s="1" t="s">
        <v>99</v>
      </c>
      <c r="D352" s="30">
        <v>168</v>
      </c>
      <c r="F352" s="5">
        <v>566</v>
      </c>
      <c r="G352" s="4">
        <v>0.2968197879858657</v>
      </c>
      <c r="H352" s="5">
        <v>4104</v>
      </c>
      <c r="I352" s="23">
        <v>0.7232450974314467</v>
      </c>
      <c r="J352" s="5">
        <v>0.707</v>
      </c>
      <c r="K352" s="5">
        <v>109</v>
      </c>
      <c r="L352" s="4">
        <v>1.5412844036697249</v>
      </c>
      <c r="M352" s="5">
        <v>58</v>
      </c>
      <c r="N352" s="4">
        <v>2.896551724137931</v>
      </c>
      <c r="O352" s="5">
        <v>1982</v>
      </c>
      <c r="Q352" s="5">
        <v>593</v>
      </c>
      <c r="R352" s="5">
        <v>290</v>
      </c>
      <c r="S352" s="5" t="s">
        <v>94</v>
      </c>
    </row>
    <row r="353" spans="2:18" ht="11.25">
      <c r="B353" s="1" t="s">
        <v>517</v>
      </c>
      <c r="E353" s="4">
        <v>30</v>
      </c>
      <c r="Q353" s="5">
        <v>1358</v>
      </c>
      <c r="R353" s="5">
        <v>656</v>
      </c>
    </row>
    <row r="354" spans="1:2" ht="11.25">
      <c r="A354" s="1" t="s">
        <v>534</v>
      </c>
      <c r="B354" s="1" t="s">
        <v>512</v>
      </c>
    </row>
    <row r="355" spans="2:19" ht="11.25">
      <c r="B355" s="1" t="s">
        <v>535</v>
      </c>
      <c r="C355" s="1" t="s">
        <v>44</v>
      </c>
      <c r="D355" s="30">
        <v>301</v>
      </c>
      <c r="F355" s="5">
        <v>1983</v>
      </c>
      <c r="G355" s="4">
        <v>0.15179021684316693</v>
      </c>
      <c r="H355" s="5">
        <v>3036</v>
      </c>
      <c r="I355" s="23">
        <v>0.499967776163264</v>
      </c>
      <c r="J355" s="5">
        <v>1.312</v>
      </c>
      <c r="K355" s="5">
        <v>2540</v>
      </c>
      <c r="L355" s="4">
        <v>0.11850393700787401</v>
      </c>
      <c r="M355" s="5">
        <v>248</v>
      </c>
      <c r="N355" s="4">
        <v>1.2137096774193548</v>
      </c>
      <c r="O355" s="5">
        <v>1890</v>
      </c>
      <c r="P355" s="5">
        <v>6000</v>
      </c>
      <c r="Q355" s="5">
        <v>779</v>
      </c>
      <c r="R355" s="5">
        <v>531</v>
      </c>
      <c r="S355" s="5" t="s">
        <v>75</v>
      </c>
    </row>
    <row r="356" spans="2:19" ht="11.25">
      <c r="B356" s="1" t="s">
        <v>536</v>
      </c>
      <c r="C356" s="1" t="s">
        <v>44</v>
      </c>
      <c r="D356" s="30">
        <v>134</v>
      </c>
      <c r="F356" s="5">
        <v>333</v>
      </c>
      <c r="G356" s="4">
        <v>0.4024024024024024</v>
      </c>
      <c r="H356" s="5">
        <v>2760</v>
      </c>
      <c r="I356" s="23">
        <v>1.4579797188492838</v>
      </c>
      <c r="K356" s="5">
        <v>2</v>
      </c>
      <c r="L356" s="4">
        <v>67</v>
      </c>
      <c r="M356" s="5">
        <v>2</v>
      </c>
      <c r="N356" s="4">
        <v>67</v>
      </c>
      <c r="O356" s="5">
        <v>1998</v>
      </c>
      <c r="Q356" s="5">
        <v>49</v>
      </c>
      <c r="R356" s="5">
        <v>44</v>
      </c>
      <c r="S356" s="5" t="s">
        <v>140</v>
      </c>
    </row>
    <row r="357" spans="2:18" ht="11.25">
      <c r="B357" s="1" t="s">
        <v>517</v>
      </c>
      <c r="E357" s="4">
        <v>72</v>
      </c>
      <c r="Q357" s="5">
        <v>828</v>
      </c>
      <c r="R357" s="5">
        <v>575</v>
      </c>
    </row>
    <row r="358" spans="1:2" ht="11.25">
      <c r="A358" s="1" t="s">
        <v>538</v>
      </c>
      <c r="B358" s="1" t="s">
        <v>512</v>
      </c>
    </row>
    <row r="359" spans="2:19" ht="11.25">
      <c r="B359" s="1" t="s">
        <v>539</v>
      </c>
      <c r="C359" s="1" t="s">
        <v>80</v>
      </c>
      <c r="D359" s="30">
        <v>171</v>
      </c>
      <c r="E359" s="4">
        <v>59</v>
      </c>
      <c r="F359" s="5">
        <v>447</v>
      </c>
      <c r="G359" s="4">
        <v>0.3825503355704698</v>
      </c>
      <c r="H359" s="5">
        <v>3139</v>
      </c>
      <c r="I359" s="23">
        <v>1.2187012920371767</v>
      </c>
      <c r="K359" s="5">
        <v>44</v>
      </c>
      <c r="L359" s="4">
        <v>3.8863636363636362</v>
      </c>
      <c r="M359" s="5">
        <v>12</v>
      </c>
      <c r="N359" s="4">
        <v>14.25</v>
      </c>
      <c r="O359" s="5">
        <v>1972</v>
      </c>
      <c r="P359" s="5">
        <v>1500</v>
      </c>
      <c r="Q359" s="5">
        <v>202</v>
      </c>
      <c r="R359" s="5">
        <v>148</v>
      </c>
      <c r="S359" s="5" t="s">
        <v>75</v>
      </c>
    </row>
    <row r="360" spans="2:19" ht="11.25">
      <c r="B360" s="1" t="s">
        <v>540</v>
      </c>
      <c r="C360" s="1" t="s">
        <v>80</v>
      </c>
      <c r="D360" s="30"/>
      <c r="I360" s="23"/>
      <c r="L360" s="4"/>
      <c r="N360" s="4"/>
      <c r="O360" s="5">
        <v>1995</v>
      </c>
      <c r="S360" s="5" t="s">
        <v>75</v>
      </c>
    </row>
    <row r="361" spans="2:18" ht="11.25">
      <c r="B361" s="1" t="s">
        <v>517</v>
      </c>
      <c r="Q361" s="5">
        <v>202</v>
      </c>
      <c r="R361" s="5">
        <v>148</v>
      </c>
    </row>
    <row r="363" spans="1:19" ht="11.25">
      <c r="A363" s="7"/>
      <c r="C363" s="7"/>
      <c r="D363" s="7"/>
      <c r="E363" s="43"/>
      <c r="F363" s="7"/>
      <c r="G363" s="43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</row>
    <row r="364" spans="1:19" ht="11.25">
      <c r="A364" s="1" t="s">
        <v>542</v>
      </c>
      <c r="C364" s="7"/>
      <c r="D364" s="7"/>
      <c r="E364" s="43"/>
      <c r="F364" s="7"/>
      <c r="G364" s="43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</row>
    <row r="365" ht="11.25">
      <c r="A365" s="1" t="s">
        <v>543</v>
      </c>
    </row>
    <row r="372" spans="1:19" ht="11.25">
      <c r="A372" s="7"/>
      <c r="C372" s="7"/>
      <c r="D372" s="7"/>
      <c r="E372" s="43"/>
      <c r="F372" s="7"/>
      <c r="G372" s="43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</row>
    <row r="373" spans="1:19" ht="11.25">
      <c r="A373" s="7"/>
      <c r="C373" s="7"/>
      <c r="D373" s="7"/>
      <c r="E373" s="43"/>
      <c r="F373" s="7"/>
      <c r="G373" s="43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</row>
    <row r="386" spans="4:14" ht="11.25">
      <c r="D386" s="30"/>
      <c r="I386" s="23"/>
      <c r="L386" s="4"/>
      <c r="N386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86"/>
  <sheetViews>
    <sheetView workbookViewId="0" topLeftCell="A68">
      <selection activeCell="B359" sqref="B359"/>
    </sheetView>
  </sheetViews>
  <sheetFormatPr defaultColWidth="9.140625" defaultRowHeight="12.75"/>
  <cols>
    <col min="1" max="1" width="41.00390625" style="1" customWidth="1"/>
    <col min="2" max="3" width="25.7109375" style="1" customWidth="1"/>
    <col min="4" max="4" width="10.8515625" style="4" bestFit="1" customWidth="1"/>
    <col min="5" max="5" width="9.140625" style="4" customWidth="1"/>
    <col min="6" max="6" width="11.140625" style="4" bestFit="1" customWidth="1"/>
    <col min="7" max="7" width="8.421875" style="5" bestFit="1" customWidth="1"/>
    <col min="8" max="8" width="8.421875" style="4" bestFit="1" customWidth="1"/>
    <col min="9" max="9" width="9.421875" style="5" customWidth="1"/>
    <col min="10" max="10" width="7.140625" style="5" bestFit="1" customWidth="1"/>
    <col min="11" max="11" width="6.28125" style="5" bestFit="1" customWidth="1"/>
    <col min="12" max="12" width="8.00390625" style="5" bestFit="1" customWidth="1"/>
    <col min="13" max="13" width="10.00390625" style="5" customWidth="1"/>
    <col min="14" max="14" width="10.140625" style="5" bestFit="1" customWidth="1"/>
    <col min="15" max="15" width="8.8515625" style="5" bestFit="1" customWidth="1"/>
    <col min="16" max="17" width="6.7109375" style="5" customWidth="1"/>
    <col min="18" max="18" width="15.8515625" style="5" bestFit="1" customWidth="1"/>
    <col min="19" max="16384" width="9.140625" style="7" customWidth="1"/>
  </cols>
  <sheetData>
    <row r="1" spans="4:17" ht="11.25">
      <c r="D1" s="2"/>
      <c r="E1" s="2"/>
      <c r="F1" s="2"/>
      <c r="G1" s="2"/>
      <c r="M1" s="2"/>
      <c r="O1" s="2"/>
      <c r="P1" s="2"/>
      <c r="Q1" s="2"/>
    </row>
    <row r="2" spans="4:17" ht="11.25">
      <c r="D2" s="8">
        <v>2004</v>
      </c>
      <c r="E2" s="8">
        <v>2004</v>
      </c>
      <c r="F2" s="8">
        <v>2004</v>
      </c>
      <c r="G2" s="2">
        <v>2004</v>
      </c>
      <c r="H2" s="9">
        <v>2004</v>
      </c>
      <c r="I2" s="10">
        <v>2003</v>
      </c>
      <c r="J2" s="10">
        <v>2003</v>
      </c>
      <c r="K2" s="2">
        <v>2002</v>
      </c>
      <c r="L2" s="2">
        <v>2002</v>
      </c>
      <c r="M2" s="2">
        <v>2002</v>
      </c>
      <c r="N2" s="2">
        <v>2002</v>
      </c>
      <c r="O2" s="2" t="s">
        <v>5</v>
      </c>
      <c r="P2" s="2">
        <v>2004</v>
      </c>
      <c r="Q2" s="2">
        <v>2004</v>
      </c>
    </row>
    <row r="3" spans="1:17" ht="11.25">
      <c r="A3" s="11" t="s">
        <v>6</v>
      </c>
      <c r="B3" s="11"/>
      <c r="D3" s="8" t="s">
        <v>8</v>
      </c>
      <c r="E3" s="12" t="s">
        <v>8</v>
      </c>
      <c r="F3" s="12" t="s">
        <v>8</v>
      </c>
      <c r="G3" s="2" t="s">
        <v>8</v>
      </c>
      <c r="H3" s="13" t="s">
        <v>9</v>
      </c>
      <c r="I3" s="2" t="s">
        <v>10</v>
      </c>
      <c r="J3" s="2" t="s">
        <v>11</v>
      </c>
      <c r="K3" s="2" t="s">
        <v>13</v>
      </c>
      <c r="L3" s="2" t="s">
        <v>16</v>
      </c>
      <c r="M3" s="2" t="s">
        <v>15</v>
      </c>
      <c r="N3" s="2" t="s">
        <v>17</v>
      </c>
      <c r="O3" s="2" t="s">
        <v>18</v>
      </c>
      <c r="P3" s="2" t="s">
        <v>19</v>
      </c>
      <c r="Q3" s="14" t="s">
        <v>19</v>
      </c>
    </row>
    <row r="4" spans="1:18" ht="11.25">
      <c r="A4" s="15" t="s">
        <v>20</v>
      </c>
      <c r="B4" s="15"/>
      <c r="C4" s="15" t="s">
        <v>21</v>
      </c>
      <c r="D4" s="17" t="s">
        <v>23</v>
      </c>
      <c r="E4" s="18" t="s">
        <v>24</v>
      </c>
      <c r="F4" s="18" t="s">
        <v>25</v>
      </c>
      <c r="G4" s="16" t="s">
        <v>26</v>
      </c>
      <c r="H4" s="16" t="s">
        <v>26</v>
      </c>
      <c r="I4" s="16" t="s">
        <v>27</v>
      </c>
      <c r="J4" s="16" t="s">
        <v>29</v>
      </c>
      <c r="K4" s="16" t="s">
        <v>31</v>
      </c>
      <c r="L4" s="16" t="s">
        <v>33</v>
      </c>
      <c r="M4" s="16" t="s">
        <v>34</v>
      </c>
      <c r="N4" s="16" t="s">
        <v>36</v>
      </c>
      <c r="O4" s="16" t="s">
        <v>37</v>
      </c>
      <c r="P4" s="16" t="s">
        <v>39</v>
      </c>
      <c r="Q4" s="16" t="s">
        <v>40</v>
      </c>
      <c r="R4" s="16" t="s">
        <v>41</v>
      </c>
    </row>
    <row r="5" spans="1:18" ht="11.25">
      <c r="A5" s="1" t="s">
        <v>43</v>
      </c>
      <c r="C5" s="1" t="s">
        <v>44</v>
      </c>
      <c r="D5" s="4">
        <v>178</v>
      </c>
      <c r="F5" s="4">
        <v>207</v>
      </c>
      <c r="G5" s="22">
        <v>207</v>
      </c>
      <c r="H5" s="4">
        <v>63</v>
      </c>
      <c r="I5" s="5">
        <v>459</v>
      </c>
      <c r="J5" s="4">
        <v>0.45098039215686275</v>
      </c>
      <c r="L5" s="5">
        <v>1</v>
      </c>
      <c r="M5" s="4">
        <v>207</v>
      </c>
      <c r="O5" s="5">
        <v>1989</v>
      </c>
      <c r="P5" s="5">
        <v>7</v>
      </c>
      <c r="Q5" s="5">
        <v>7</v>
      </c>
      <c r="R5" s="5" t="s">
        <v>45</v>
      </c>
    </row>
    <row r="6" spans="1:18" ht="11.25">
      <c r="A6" s="1" t="s">
        <v>47</v>
      </c>
      <c r="C6" s="1" t="s">
        <v>48</v>
      </c>
      <c r="D6" s="25" t="s">
        <v>49</v>
      </c>
      <c r="E6" s="25"/>
      <c r="F6" s="25"/>
      <c r="G6" s="22">
        <v>0</v>
      </c>
      <c r="H6" s="4" t="s">
        <v>49</v>
      </c>
      <c r="I6" s="5">
        <v>245</v>
      </c>
      <c r="J6" s="4">
        <v>0</v>
      </c>
      <c r="K6" s="26"/>
      <c r="L6" s="5">
        <v>0</v>
      </c>
      <c r="M6" s="4" t="s">
        <v>50</v>
      </c>
      <c r="N6" s="26"/>
      <c r="O6" s="5">
        <v>1994</v>
      </c>
      <c r="P6" s="5">
        <v>2</v>
      </c>
      <c r="Q6" s="5">
        <v>1</v>
      </c>
      <c r="R6" s="5" t="s">
        <v>45</v>
      </c>
    </row>
    <row r="7" spans="1:18" ht="11.25">
      <c r="A7" s="1" t="s">
        <v>51</v>
      </c>
      <c r="C7" s="1" t="s">
        <v>52</v>
      </c>
      <c r="E7" s="4">
        <v>25</v>
      </c>
      <c r="G7" s="22">
        <v>25</v>
      </c>
      <c r="H7" s="4">
        <v>25</v>
      </c>
      <c r="I7" s="5">
        <v>322</v>
      </c>
      <c r="J7" s="4">
        <v>0.07763975155279502</v>
      </c>
      <c r="L7" s="5">
        <v>192</v>
      </c>
      <c r="M7" s="4">
        <v>0.13020833333333334</v>
      </c>
      <c r="O7" s="5">
        <v>1972</v>
      </c>
      <c r="P7" s="5">
        <v>15</v>
      </c>
      <c r="Q7" s="5">
        <v>11</v>
      </c>
      <c r="R7" s="5" t="s">
        <v>53</v>
      </c>
    </row>
    <row r="8" spans="1:18" ht="11.25">
      <c r="A8" s="1" t="s">
        <v>55</v>
      </c>
      <c r="C8" s="1" t="s">
        <v>56</v>
      </c>
      <c r="F8" s="4">
        <v>725</v>
      </c>
      <c r="G8" s="22">
        <v>725</v>
      </c>
      <c r="I8" s="5">
        <v>628</v>
      </c>
      <c r="J8" s="4">
        <v>1.1544585987261147</v>
      </c>
      <c r="K8" s="27">
        <v>1.1</v>
      </c>
      <c r="L8" s="27">
        <v>273</v>
      </c>
      <c r="M8" s="4">
        <v>2.6556776556776556</v>
      </c>
      <c r="N8" s="27">
        <v>248</v>
      </c>
      <c r="O8" s="5">
        <v>1986</v>
      </c>
      <c r="P8" s="5">
        <v>27</v>
      </c>
      <c r="Q8" s="5">
        <v>18</v>
      </c>
      <c r="R8" s="5" t="s">
        <v>53</v>
      </c>
    </row>
    <row r="9" spans="1:18" ht="11.25">
      <c r="A9" s="1" t="s">
        <v>57</v>
      </c>
      <c r="C9" s="1" t="s">
        <v>44</v>
      </c>
      <c r="D9" s="4">
        <v>160</v>
      </c>
      <c r="F9" s="4">
        <v>185</v>
      </c>
      <c r="G9" s="22">
        <v>185</v>
      </c>
      <c r="H9" s="4">
        <v>49</v>
      </c>
      <c r="I9" s="5">
        <v>1181</v>
      </c>
      <c r="J9" s="4">
        <v>0.15664690939881457</v>
      </c>
      <c r="K9" s="27">
        <v>0.31</v>
      </c>
      <c r="L9" s="27">
        <v>64</v>
      </c>
      <c r="M9" s="4">
        <v>2.890625</v>
      </c>
      <c r="N9" s="27">
        <v>207</v>
      </c>
      <c r="O9" s="5">
        <v>1941</v>
      </c>
      <c r="P9" s="5">
        <v>794</v>
      </c>
      <c r="Q9" s="5">
        <v>453</v>
      </c>
      <c r="R9" s="5" t="s">
        <v>58</v>
      </c>
    </row>
    <row r="10" spans="1:18" ht="11.25">
      <c r="A10" s="1" t="s">
        <v>59</v>
      </c>
      <c r="C10" s="1" t="s">
        <v>44</v>
      </c>
      <c r="D10" s="4">
        <v>273</v>
      </c>
      <c r="F10" s="4">
        <v>316</v>
      </c>
      <c r="G10" s="22">
        <v>316</v>
      </c>
      <c r="H10" s="4">
        <v>97</v>
      </c>
      <c r="I10" s="5">
        <v>658</v>
      </c>
      <c r="J10" s="4">
        <v>0.48024316109422494</v>
      </c>
      <c r="L10" s="5">
        <v>3</v>
      </c>
      <c r="M10" s="4">
        <v>105.33333333333333</v>
      </c>
      <c r="O10" s="5">
        <v>1908</v>
      </c>
      <c r="P10" s="5">
        <v>99</v>
      </c>
      <c r="Q10" s="5">
        <v>38</v>
      </c>
      <c r="R10" s="5" t="s">
        <v>60</v>
      </c>
    </row>
    <row r="11" spans="1:18" ht="11.25">
      <c r="A11" s="1" t="s">
        <v>61</v>
      </c>
      <c r="C11" s="1" t="s">
        <v>62</v>
      </c>
      <c r="F11" s="4">
        <v>510</v>
      </c>
      <c r="G11" s="22">
        <v>510</v>
      </c>
      <c r="H11" s="4">
        <v>80</v>
      </c>
      <c r="I11" s="5">
        <v>700</v>
      </c>
      <c r="J11" s="4">
        <v>0.7285714285714285</v>
      </c>
      <c r="K11" s="27">
        <v>0.83</v>
      </c>
      <c r="L11" s="27">
        <v>128</v>
      </c>
      <c r="M11" s="4">
        <v>3.984375</v>
      </c>
      <c r="N11" s="27">
        <v>155</v>
      </c>
      <c r="O11" s="5">
        <v>1967</v>
      </c>
      <c r="P11" s="5">
        <v>149</v>
      </c>
      <c r="Q11" s="5">
        <v>73</v>
      </c>
      <c r="R11" s="5" t="s">
        <v>63</v>
      </c>
    </row>
    <row r="12" spans="1:18" ht="11.25">
      <c r="A12" s="1" t="s">
        <v>64</v>
      </c>
      <c r="C12" s="1" t="s">
        <v>65</v>
      </c>
      <c r="F12" s="4">
        <v>372</v>
      </c>
      <c r="G12" s="22">
        <v>372</v>
      </c>
      <c r="H12" s="4">
        <v>53</v>
      </c>
      <c r="I12" s="5">
        <v>0</v>
      </c>
      <c r="J12" s="4" t="s">
        <v>50</v>
      </c>
      <c r="K12" s="32"/>
      <c r="L12" s="27">
        <v>0</v>
      </c>
      <c r="M12" s="4" t="s">
        <v>50</v>
      </c>
      <c r="N12" s="32"/>
      <c r="O12" s="5">
        <v>2005</v>
      </c>
      <c r="R12" s="5" t="s">
        <v>66</v>
      </c>
    </row>
    <row r="13" spans="1:18" ht="11.25">
      <c r="A13" s="1" t="s">
        <v>67</v>
      </c>
      <c r="C13" s="1" t="s">
        <v>65</v>
      </c>
      <c r="F13" s="4">
        <v>865</v>
      </c>
      <c r="G13" s="22">
        <v>865</v>
      </c>
      <c r="H13" s="4">
        <v>115</v>
      </c>
      <c r="I13" s="5">
        <v>360</v>
      </c>
      <c r="J13" s="4">
        <v>2.4027777777777777</v>
      </c>
      <c r="L13" s="5">
        <v>62</v>
      </c>
      <c r="M13" s="4">
        <v>13.951612903225806</v>
      </c>
      <c r="O13" s="5">
        <v>1996</v>
      </c>
      <c r="P13" s="5">
        <v>7</v>
      </c>
      <c r="Q13" s="5">
        <v>5</v>
      </c>
      <c r="R13" s="5" t="s">
        <v>66</v>
      </c>
    </row>
    <row r="14" spans="1:18" ht="11.25">
      <c r="A14" s="1" t="s">
        <v>68</v>
      </c>
      <c r="C14" s="1" t="s">
        <v>69</v>
      </c>
      <c r="E14" s="4">
        <v>130</v>
      </c>
      <c r="G14" s="22">
        <v>130</v>
      </c>
      <c r="H14" s="4">
        <v>45</v>
      </c>
      <c r="I14" s="5">
        <v>249</v>
      </c>
      <c r="J14" s="4">
        <v>0.5220883534136547</v>
      </c>
      <c r="L14" s="5">
        <v>42</v>
      </c>
      <c r="M14" s="4">
        <v>3.0952380952380953</v>
      </c>
      <c r="O14" s="5">
        <v>1997</v>
      </c>
      <c r="P14" s="5">
        <v>9</v>
      </c>
      <c r="Q14" s="5">
        <v>8</v>
      </c>
      <c r="R14" s="5" t="s">
        <v>70</v>
      </c>
    </row>
    <row r="15" spans="1:18" ht="11.25">
      <c r="A15" s="1" t="s">
        <v>72</v>
      </c>
      <c r="C15" s="1" t="s">
        <v>73</v>
      </c>
      <c r="D15" s="4" t="s">
        <v>49</v>
      </c>
      <c r="G15" s="22">
        <v>0</v>
      </c>
      <c r="H15" s="4" t="s">
        <v>49</v>
      </c>
      <c r="I15" s="5">
        <v>154</v>
      </c>
      <c r="J15" s="4">
        <v>0</v>
      </c>
      <c r="K15" s="26"/>
      <c r="L15" s="5">
        <v>20</v>
      </c>
      <c r="M15" s="4">
        <v>0</v>
      </c>
      <c r="N15" s="26"/>
      <c r="O15" s="5">
        <v>1997</v>
      </c>
      <c r="P15" s="5">
        <v>84</v>
      </c>
      <c r="Q15" s="5">
        <v>53</v>
      </c>
      <c r="R15" s="5" t="s">
        <v>45</v>
      </c>
    </row>
    <row r="16" spans="1:18" ht="11.25">
      <c r="A16" s="1" t="s">
        <v>74</v>
      </c>
      <c r="C16" s="1" t="s">
        <v>44</v>
      </c>
      <c r="D16" s="4">
        <v>95</v>
      </c>
      <c r="F16" s="4">
        <v>110</v>
      </c>
      <c r="G16" s="22">
        <v>110</v>
      </c>
      <c r="H16" s="4">
        <v>36</v>
      </c>
      <c r="I16" s="5">
        <v>220</v>
      </c>
      <c r="J16" s="4">
        <v>0.5</v>
      </c>
      <c r="L16" s="5">
        <v>41</v>
      </c>
      <c r="M16" s="4">
        <v>2.682926829268293</v>
      </c>
      <c r="O16" s="5">
        <v>1987</v>
      </c>
      <c r="P16" s="5">
        <v>11</v>
      </c>
      <c r="Q16" s="5">
        <v>8</v>
      </c>
      <c r="R16" s="5" t="s">
        <v>75</v>
      </c>
    </row>
    <row r="17" spans="1:18" ht="11.25">
      <c r="A17" s="1" t="s">
        <v>76</v>
      </c>
      <c r="C17" s="1" t="s">
        <v>77</v>
      </c>
      <c r="D17" s="4">
        <v>117</v>
      </c>
      <c r="F17" s="4">
        <v>130</v>
      </c>
      <c r="G17" s="22">
        <v>130</v>
      </c>
      <c r="H17" s="4">
        <v>44</v>
      </c>
      <c r="I17" s="5">
        <v>527</v>
      </c>
      <c r="J17" s="4">
        <v>0.24667931688804554</v>
      </c>
      <c r="K17" s="32"/>
      <c r="L17" s="27">
        <v>0</v>
      </c>
      <c r="M17" s="4" t="s">
        <v>50</v>
      </c>
      <c r="N17" s="32"/>
      <c r="O17" s="5">
        <v>2001</v>
      </c>
      <c r="R17" s="5" t="s">
        <v>75</v>
      </c>
    </row>
    <row r="18" spans="1:18" s="33" customFormat="1" ht="11.25">
      <c r="A18" s="1" t="s">
        <v>78</v>
      </c>
      <c r="B18" s="1"/>
      <c r="C18" s="1" t="s">
        <v>44</v>
      </c>
      <c r="D18" s="4">
        <v>156</v>
      </c>
      <c r="E18" s="4"/>
      <c r="F18" s="4">
        <v>180</v>
      </c>
      <c r="G18" s="22">
        <v>180</v>
      </c>
      <c r="H18" s="4">
        <v>50</v>
      </c>
      <c r="I18" s="5">
        <v>409</v>
      </c>
      <c r="J18" s="4">
        <v>0.4400977995110024</v>
      </c>
      <c r="K18" s="5"/>
      <c r="L18" s="5">
        <v>36</v>
      </c>
      <c r="M18" s="4">
        <v>5</v>
      </c>
      <c r="N18" s="5"/>
      <c r="O18" s="5">
        <v>1986</v>
      </c>
      <c r="P18" s="5">
        <v>17</v>
      </c>
      <c r="Q18" s="5">
        <v>13</v>
      </c>
      <c r="R18" s="5" t="s">
        <v>75</v>
      </c>
    </row>
    <row r="19" spans="1:18" ht="11.25">
      <c r="A19" s="1" t="s">
        <v>79</v>
      </c>
      <c r="C19" s="1" t="s">
        <v>80</v>
      </c>
      <c r="D19" s="4">
        <v>414</v>
      </c>
      <c r="E19" s="4">
        <v>414</v>
      </c>
      <c r="F19" s="4">
        <v>496.8</v>
      </c>
      <c r="G19" s="22">
        <v>496.8</v>
      </c>
      <c r="H19" s="4">
        <v>96</v>
      </c>
      <c r="I19" s="5">
        <v>85</v>
      </c>
      <c r="J19" s="4">
        <v>5.84470588235294</v>
      </c>
      <c r="L19" s="5">
        <v>8</v>
      </c>
      <c r="M19" s="4">
        <v>62.1</v>
      </c>
      <c r="O19" s="5">
        <v>1994</v>
      </c>
      <c r="P19" s="5">
        <v>3</v>
      </c>
      <c r="Q19" s="5">
        <v>3</v>
      </c>
      <c r="R19" s="5" t="s">
        <v>66</v>
      </c>
    </row>
    <row r="20" spans="1:18" ht="11.25">
      <c r="A20" s="1" t="s">
        <v>82</v>
      </c>
      <c r="C20" s="1" t="s">
        <v>44</v>
      </c>
      <c r="D20" s="4">
        <v>160</v>
      </c>
      <c r="F20" s="4">
        <v>185</v>
      </c>
      <c r="G20" s="22">
        <v>185</v>
      </c>
      <c r="H20" s="4">
        <v>56</v>
      </c>
      <c r="I20" s="5">
        <v>326</v>
      </c>
      <c r="J20" s="4">
        <v>0.5674846625766872</v>
      </c>
      <c r="K20" s="27">
        <v>0.56</v>
      </c>
      <c r="L20" s="27">
        <v>19</v>
      </c>
      <c r="M20" s="4">
        <v>9.736842105263158</v>
      </c>
      <c r="N20" s="27">
        <v>34</v>
      </c>
      <c r="O20" s="5">
        <v>1960</v>
      </c>
      <c r="P20" s="5">
        <v>42</v>
      </c>
      <c r="Q20" s="5">
        <v>16</v>
      </c>
      <c r="R20" s="5" t="s">
        <v>83</v>
      </c>
    </row>
    <row r="21" spans="1:18" ht="11.25">
      <c r="A21" s="1" t="s">
        <v>85</v>
      </c>
      <c r="C21" s="1" t="s">
        <v>44</v>
      </c>
      <c r="D21" s="4">
        <v>148</v>
      </c>
      <c r="F21" s="4">
        <v>172</v>
      </c>
      <c r="G21" s="22">
        <v>172</v>
      </c>
      <c r="H21" s="4">
        <v>50</v>
      </c>
      <c r="I21" s="5">
        <v>842</v>
      </c>
      <c r="J21" s="4">
        <v>0.2042755344418052</v>
      </c>
      <c r="L21" s="5">
        <v>33</v>
      </c>
      <c r="M21" s="4">
        <v>5.212121212121212</v>
      </c>
      <c r="O21" s="5">
        <v>1961</v>
      </c>
      <c r="P21" s="5">
        <v>106</v>
      </c>
      <c r="Q21" s="5">
        <v>52</v>
      </c>
      <c r="R21" s="5" t="s">
        <v>75</v>
      </c>
    </row>
    <row r="22" spans="1:18" ht="11.25">
      <c r="A22" s="1" t="s">
        <v>86</v>
      </c>
      <c r="C22" s="1" t="s">
        <v>44</v>
      </c>
      <c r="D22" s="4">
        <v>288</v>
      </c>
      <c r="F22" s="4">
        <v>333</v>
      </c>
      <c r="G22" s="22">
        <v>333</v>
      </c>
      <c r="H22" s="4">
        <v>78</v>
      </c>
      <c r="I22" s="5">
        <v>460</v>
      </c>
      <c r="J22" s="4">
        <v>0.7239130434782609</v>
      </c>
      <c r="L22" s="5">
        <v>72</v>
      </c>
      <c r="M22" s="4">
        <v>4.625</v>
      </c>
      <c r="O22" s="5">
        <v>1967</v>
      </c>
      <c r="P22" s="5">
        <v>41</v>
      </c>
      <c r="Q22" s="5">
        <v>22</v>
      </c>
      <c r="R22" s="5" t="s">
        <v>75</v>
      </c>
    </row>
    <row r="23" spans="1:18" ht="11.25">
      <c r="A23" s="1" t="s">
        <v>87</v>
      </c>
      <c r="C23" s="1" t="s">
        <v>44</v>
      </c>
      <c r="D23" s="4">
        <v>264</v>
      </c>
      <c r="F23" s="4">
        <v>306</v>
      </c>
      <c r="G23" s="22">
        <v>306</v>
      </c>
      <c r="H23" s="4">
        <v>64</v>
      </c>
      <c r="I23" s="5">
        <v>428</v>
      </c>
      <c r="J23" s="4">
        <v>0.7149532710280374</v>
      </c>
      <c r="K23" s="27">
        <v>0.88</v>
      </c>
      <c r="L23" s="27">
        <v>108</v>
      </c>
      <c r="M23" s="4">
        <v>2.8333333333333335</v>
      </c>
      <c r="N23" s="27">
        <v>123</v>
      </c>
      <c r="O23" s="5">
        <v>1956</v>
      </c>
      <c r="P23" s="5">
        <v>24</v>
      </c>
      <c r="Q23" s="5">
        <v>14</v>
      </c>
      <c r="R23" s="5" t="s">
        <v>53</v>
      </c>
    </row>
    <row r="24" spans="1:18" ht="11.25">
      <c r="A24" s="1" t="s">
        <v>89</v>
      </c>
      <c r="C24" s="1" t="s">
        <v>90</v>
      </c>
      <c r="D24" s="4" t="s">
        <v>49</v>
      </c>
      <c r="G24" s="22">
        <v>0</v>
      </c>
      <c r="H24" s="4" t="s">
        <v>49</v>
      </c>
      <c r="I24" s="5">
        <v>52</v>
      </c>
      <c r="J24" s="4">
        <v>0</v>
      </c>
      <c r="K24" s="26"/>
      <c r="L24" s="5">
        <v>1</v>
      </c>
      <c r="M24" s="4">
        <v>0</v>
      </c>
      <c r="N24" s="26"/>
      <c r="O24" s="5">
        <v>1997</v>
      </c>
      <c r="R24" s="5" t="s">
        <v>75</v>
      </c>
    </row>
    <row r="25" spans="1:18" ht="11.25">
      <c r="A25" s="1" t="s">
        <v>91</v>
      </c>
      <c r="C25" s="1" t="s">
        <v>44</v>
      </c>
      <c r="D25" s="4">
        <v>431</v>
      </c>
      <c r="F25" s="4">
        <v>499</v>
      </c>
      <c r="G25" s="22">
        <v>499</v>
      </c>
      <c r="H25" s="4">
        <v>133</v>
      </c>
      <c r="I25" s="5">
        <v>818</v>
      </c>
      <c r="J25" s="4">
        <v>0.6100244498777506</v>
      </c>
      <c r="K25" s="27">
        <v>1.8</v>
      </c>
      <c r="L25" s="27">
        <v>221</v>
      </c>
      <c r="M25" s="4">
        <v>2.257918552036199</v>
      </c>
      <c r="N25" s="27">
        <v>123</v>
      </c>
      <c r="O25" s="5">
        <v>1963</v>
      </c>
      <c r="P25" s="5">
        <v>150</v>
      </c>
      <c r="Q25" s="5">
        <v>67</v>
      </c>
      <c r="R25" s="5" t="s">
        <v>60</v>
      </c>
    </row>
    <row r="26" spans="1:18" ht="11.25">
      <c r="A26" s="1" t="s">
        <v>92</v>
      </c>
      <c r="C26" s="1" t="s">
        <v>93</v>
      </c>
      <c r="E26" s="4">
        <v>65</v>
      </c>
      <c r="G26" s="22">
        <v>65</v>
      </c>
      <c r="H26" s="4">
        <v>40</v>
      </c>
      <c r="I26" s="5">
        <v>362</v>
      </c>
      <c r="J26" s="4">
        <v>0.17955801104972377</v>
      </c>
      <c r="K26" s="27">
        <v>2.57</v>
      </c>
      <c r="L26" s="27">
        <v>177</v>
      </c>
      <c r="M26" s="4">
        <v>0.3672316384180791</v>
      </c>
      <c r="N26" s="27">
        <v>69</v>
      </c>
      <c r="O26" s="5">
        <v>1970</v>
      </c>
      <c r="P26" s="5">
        <v>667</v>
      </c>
      <c r="Q26" s="5">
        <v>418</v>
      </c>
      <c r="R26" s="5" t="s">
        <v>94</v>
      </c>
    </row>
    <row r="27" spans="1:18" ht="11.25">
      <c r="A27" s="1" t="s">
        <v>96</v>
      </c>
      <c r="C27" s="1" t="s">
        <v>44</v>
      </c>
      <c r="D27" s="4">
        <v>563</v>
      </c>
      <c r="F27" s="4">
        <v>652</v>
      </c>
      <c r="G27" s="22">
        <v>652</v>
      </c>
      <c r="H27" s="4">
        <v>58</v>
      </c>
      <c r="I27" s="5">
        <v>413</v>
      </c>
      <c r="J27" s="4">
        <v>1.5786924939467313</v>
      </c>
      <c r="L27" s="5">
        <v>79</v>
      </c>
      <c r="M27" s="4">
        <v>8.253164556962025</v>
      </c>
      <c r="O27" s="5">
        <v>1948</v>
      </c>
      <c r="P27" s="5">
        <v>104</v>
      </c>
      <c r="Q27" s="5">
        <v>54</v>
      </c>
      <c r="R27" s="5" t="s">
        <v>75</v>
      </c>
    </row>
    <row r="28" spans="1:18" ht="11.25">
      <c r="A28" s="1" t="s">
        <v>97</v>
      </c>
      <c r="C28" s="1" t="s">
        <v>65</v>
      </c>
      <c r="F28" s="4">
        <v>208</v>
      </c>
      <c r="G28" s="22">
        <v>208</v>
      </c>
      <c r="H28" s="4">
        <v>47</v>
      </c>
      <c r="I28" s="5">
        <v>388</v>
      </c>
      <c r="J28" s="4">
        <v>0.5360824742268041</v>
      </c>
      <c r="K28" s="27">
        <v>1.67</v>
      </c>
      <c r="L28" s="27">
        <v>155</v>
      </c>
      <c r="M28" s="4">
        <v>1.3419354838709678</v>
      </c>
      <c r="N28" s="27">
        <v>93</v>
      </c>
      <c r="O28" s="5">
        <v>1964</v>
      </c>
      <c r="P28" s="5">
        <v>39</v>
      </c>
      <c r="Q28" s="5">
        <v>21</v>
      </c>
      <c r="R28" s="5" t="s">
        <v>60</v>
      </c>
    </row>
    <row r="29" spans="1:18" ht="11.25">
      <c r="A29" s="1" t="s">
        <v>98</v>
      </c>
      <c r="C29" s="1" t="s">
        <v>99</v>
      </c>
      <c r="D29" s="4">
        <v>360</v>
      </c>
      <c r="E29" s="4">
        <v>380</v>
      </c>
      <c r="F29" s="4">
        <v>400</v>
      </c>
      <c r="G29" s="22">
        <v>400</v>
      </c>
      <c r="H29" s="4">
        <v>85</v>
      </c>
      <c r="I29" s="5">
        <v>939</v>
      </c>
      <c r="J29" s="4">
        <v>0.42598509052183176</v>
      </c>
      <c r="K29" s="27">
        <v>1.87</v>
      </c>
      <c r="L29" s="27">
        <v>377</v>
      </c>
      <c r="M29" s="4">
        <v>1.0610079575596818</v>
      </c>
      <c r="N29" s="27">
        <v>202</v>
      </c>
      <c r="O29" s="5">
        <v>1976</v>
      </c>
      <c r="P29" s="5">
        <v>212</v>
      </c>
      <c r="Q29" s="5">
        <v>154</v>
      </c>
      <c r="R29" s="5" t="s">
        <v>75</v>
      </c>
    </row>
    <row r="30" spans="1:18" ht="11.25">
      <c r="A30" s="1" t="s">
        <v>100</v>
      </c>
      <c r="C30" s="1" t="s">
        <v>101</v>
      </c>
      <c r="E30" s="4">
        <v>120</v>
      </c>
      <c r="G30" s="22">
        <v>120</v>
      </c>
      <c r="H30" s="4">
        <v>120</v>
      </c>
      <c r="I30" s="5">
        <v>443</v>
      </c>
      <c r="J30" s="4">
        <v>0.2708803611738149</v>
      </c>
      <c r="K30" s="5">
        <v>0.46</v>
      </c>
      <c r="L30" s="5">
        <v>83</v>
      </c>
      <c r="M30" s="4">
        <v>1.4457831325301205</v>
      </c>
      <c r="N30" s="5">
        <v>179</v>
      </c>
      <c r="O30" s="5">
        <v>1952</v>
      </c>
      <c r="P30" s="5">
        <v>63</v>
      </c>
      <c r="Q30" s="5">
        <v>37</v>
      </c>
      <c r="R30" s="5" t="s">
        <v>53</v>
      </c>
    </row>
    <row r="31" spans="1:18" ht="11.25">
      <c r="A31" s="1" t="s">
        <v>103</v>
      </c>
      <c r="C31" s="1" t="s">
        <v>44</v>
      </c>
      <c r="D31" s="4">
        <v>147</v>
      </c>
      <c r="F31" s="4">
        <v>171</v>
      </c>
      <c r="G31" s="22">
        <v>171</v>
      </c>
      <c r="H31" s="4">
        <v>40</v>
      </c>
      <c r="I31" s="5">
        <v>1048</v>
      </c>
      <c r="J31" s="4">
        <v>0.16316793893129772</v>
      </c>
      <c r="K31" s="27">
        <v>1.01</v>
      </c>
      <c r="L31" s="27">
        <v>280</v>
      </c>
      <c r="M31" s="4">
        <v>0.6107142857142858</v>
      </c>
      <c r="N31" s="27">
        <v>277</v>
      </c>
      <c r="O31" s="5">
        <v>1967</v>
      </c>
      <c r="P31" s="5">
        <v>389</v>
      </c>
      <c r="Q31" s="5">
        <v>236</v>
      </c>
      <c r="R31" s="5" t="s">
        <v>75</v>
      </c>
    </row>
    <row r="32" spans="1:18" ht="11.25">
      <c r="A32" s="1" t="s">
        <v>104</v>
      </c>
      <c r="C32" s="1" t="s">
        <v>105</v>
      </c>
      <c r="E32" s="4">
        <v>115</v>
      </c>
      <c r="G32" s="22">
        <v>115</v>
      </c>
      <c r="H32" s="4">
        <v>55</v>
      </c>
      <c r="I32" s="5">
        <v>517</v>
      </c>
      <c r="J32" s="4">
        <v>0.22243713733075435</v>
      </c>
      <c r="K32" s="27">
        <v>0.57</v>
      </c>
      <c r="L32" s="27">
        <v>116</v>
      </c>
      <c r="M32" s="4">
        <v>0.9913793103448276</v>
      </c>
      <c r="N32" s="27">
        <v>205</v>
      </c>
      <c r="O32" s="5">
        <v>1975</v>
      </c>
      <c r="P32" s="5">
        <v>81</v>
      </c>
      <c r="Q32" s="5">
        <v>51</v>
      </c>
      <c r="R32" s="5" t="s">
        <v>94</v>
      </c>
    </row>
    <row r="33" spans="1:18" ht="11.25">
      <c r="A33" s="1" t="s">
        <v>106</v>
      </c>
      <c r="C33" s="1" t="s">
        <v>107</v>
      </c>
      <c r="D33" s="4" t="s">
        <v>49</v>
      </c>
      <c r="G33" s="22">
        <v>0</v>
      </c>
      <c r="H33" s="4" t="s">
        <v>49</v>
      </c>
      <c r="I33" s="5">
        <v>312</v>
      </c>
      <c r="J33" s="4">
        <v>0</v>
      </c>
      <c r="K33" s="26"/>
      <c r="L33" s="5">
        <v>12</v>
      </c>
      <c r="M33" s="4">
        <v>0</v>
      </c>
      <c r="N33" s="26"/>
      <c r="O33" s="5">
        <v>2000</v>
      </c>
      <c r="R33" s="5" t="s">
        <v>108</v>
      </c>
    </row>
    <row r="34" spans="1:18" ht="11.25">
      <c r="A34" s="1" t="s">
        <v>109</v>
      </c>
      <c r="C34" s="1" t="s">
        <v>56</v>
      </c>
      <c r="F34" s="4">
        <v>339</v>
      </c>
      <c r="G34" s="22">
        <v>339</v>
      </c>
      <c r="H34" s="4">
        <v>95</v>
      </c>
      <c r="I34" s="5">
        <v>513</v>
      </c>
      <c r="J34" s="4">
        <v>0.6608187134502924</v>
      </c>
      <c r="K34" s="27">
        <v>0.58</v>
      </c>
      <c r="L34" s="27">
        <v>54</v>
      </c>
      <c r="M34" s="4">
        <v>6.277777777777778</v>
      </c>
      <c r="N34" s="27">
        <v>93</v>
      </c>
      <c r="O34" s="5">
        <v>1989</v>
      </c>
      <c r="P34" s="5">
        <v>28</v>
      </c>
      <c r="Q34" s="5">
        <v>18</v>
      </c>
      <c r="R34" s="5" t="s">
        <v>110</v>
      </c>
    </row>
    <row r="35" spans="1:18" ht="11.25">
      <c r="A35" s="1" t="s">
        <v>111</v>
      </c>
      <c r="C35" s="1" t="s">
        <v>112</v>
      </c>
      <c r="F35" s="4">
        <v>1055</v>
      </c>
      <c r="G35" s="22">
        <v>1055</v>
      </c>
      <c r="H35" s="4">
        <v>135</v>
      </c>
      <c r="I35" s="5">
        <v>454</v>
      </c>
      <c r="J35" s="4">
        <v>2.3237885462555066</v>
      </c>
      <c r="L35" s="5">
        <v>12</v>
      </c>
      <c r="M35" s="4">
        <v>87.91666666666667</v>
      </c>
      <c r="O35" s="5">
        <v>1968</v>
      </c>
      <c r="P35" s="5">
        <v>117</v>
      </c>
      <c r="Q35" s="5">
        <v>24</v>
      </c>
      <c r="R35" s="5" t="s">
        <v>110</v>
      </c>
    </row>
    <row r="36" spans="1:18" ht="11.25">
      <c r="A36" s="1" t="s">
        <v>113</v>
      </c>
      <c r="C36" s="1" t="s">
        <v>114</v>
      </c>
      <c r="D36" s="4">
        <v>189</v>
      </c>
      <c r="F36" s="4">
        <v>210</v>
      </c>
      <c r="G36" s="22">
        <v>210</v>
      </c>
      <c r="H36" s="4">
        <v>90</v>
      </c>
      <c r="I36" s="5">
        <v>579</v>
      </c>
      <c r="J36" s="4">
        <v>0.3626943005181347</v>
      </c>
      <c r="L36" s="5">
        <v>127</v>
      </c>
      <c r="M36" s="4">
        <v>1.6535433070866141</v>
      </c>
      <c r="O36" s="5">
        <v>1959</v>
      </c>
      <c r="P36" s="5">
        <v>112</v>
      </c>
      <c r="Q36" s="5">
        <v>84</v>
      </c>
      <c r="R36" s="5" t="s">
        <v>45</v>
      </c>
    </row>
    <row r="37" spans="1:18" ht="11.25">
      <c r="A37" s="1" t="s">
        <v>115</v>
      </c>
      <c r="C37" s="1" t="s">
        <v>80</v>
      </c>
      <c r="D37" s="4">
        <v>732</v>
      </c>
      <c r="E37" s="4">
        <v>732</v>
      </c>
      <c r="F37" s="4">
        <v>878.4</v>
      </c>
      <c r="G37" s="22">
        <v>878.4</v>
      </c>
      <c r="H37" s="4">
        <v>248</v>
      </c>
      <c r="I37" s="5">
        <v>608</v>
      </c>
      <c r="J37" s="4">
        <v>1.444736842105263</v>
      </c>
      <c r="L37" s="5">
        <v>123</v>
      </c>
      <c r="M37" s="4">
        <v>7.1414634146341465</v>
      </c>
      <c r="O37" s="5">
        <v>1987</v>
      </c>
      <c r="P37" s="5">
        <v>26</v>
      </c>
      <c r="Q37" s="5">
        <v>11</v>
      </c>
      <c r="R37" s="5" t="s">
        <v>60</v>
      </c>
    </row>
    <row r="38" spans="1:18" ht="11.25">
      <c r="A38" s="1" t="s">
        <v>116</v>
      </c>
      <c r="C38" s="1" t="s">
        <v>80</v>
      </c>
      <c r="D38" s="4">
        <v>360</v>
      </c>
      <c r="E38" s="4">
        <v>360</v>
      </c>
      <c r="F38" s="4">
        <v>432</v>
      </c>
      <c r="G38" s="22">
        <v>432</v>
      </c>
      <c r="H38" s="4">
        <v>76</v>
      </c>
      <c r="I38" s="5">
        <v>346</v>
      </c>
      <c r="J38" s="4">
        <v>1.2485549132947977</v>
      </c>
      <c r="L38" s="5">
        <v>5</v>
      </c>
      <c r="M38" s="4">
        <v>86.4</v>
      </c>
      <c r="O38" s="5">
        <v>1990</v>
      </c>
      <c r="P38" s="5">
        <v>46</v>
      </c>
      <c r="Q38" s="5">
        <v>29</v>
      </c>
      <c r="R38" s="5" t="s">
        <v>94</v>
      </c>
    </row>
    <row r="39" spans="1:18" ht="11.25">
      <c r="A39" s="1" t="s">
        <v>117</v>
      </c>
      <c r="C39" s="1" t="s">
        <v>99</v>
      </c>
      <c r="D39" s="4">
        <v>72</v>
      </c>
      <c r="E39" s="4">
        <v>76</v>
      </c>
      <c r="F39" s="4">
        <v>80</v>
      </c>
      <c r="G39" s="22">
        <v>80</v>
      </c>
      <c r="H39" s="4">
        <v>29</v>
      </c>
      <c r="I39" s="5">
        <v>127</v>
      </c>
      <c r="J39" s="4">
        <v>0.6299212598425197</v>
      </c>
      <c r="L39" s="5">
        <v>0</v>
      </c>
      <c r="M39" s="4" t="s">
        <v>50</v>
      </c>
      <c r="O39" s="5">
        <v>1982</v>
      </c>
      <c r="P39" s="5">
        <v>38</v>
      </c>
      <c r="Q39" s="5">
        <v>25</v>
      </c>
      <c r="R39" s="5" t="s">
        <v>94</v>
      </c>
    </row>
    <row r="40" spans="1:18" ht="11.25">
      <c r="A40" s="1" t="s">
        <v>118</v>
      </c>
      <c r="C40" s="1" t="s">
        <v>80</v>
      </c>
      <c r="D40" s="4">
        <v>319</v>
      </c>
      <c r="E40" s="4">
        <v>319</v>
      </c>
      <c r="F40" s="4">
        <v>382.8</v>
      </c>
      <c r="G40" s="22">
        <v>382.8</v>
      </c>
      <c r="I40" s="5">
        <v>476</v>
      </c>
      <c r="J40" s="4">
        <v>0.8042016806722689</v>
      </c>
      <c r="L40" s="5">
        <v>0</v>
      </c>
      <c r="M40" s="4" t="s">
        <v>50</v>
      </c>
      <c r="O40" s="5">
        <v>1852</v>
      </c>
      <c r="P40" s="5">
        <v>49</v>
      </c>
      <c r="Q40" s="5">
        <v>22</v>
      </c>
      <c r="R40" s="5" t="s">
        <v>75</v>
      </c>
    </row>
    <row r="41" spans="1:18" ht="11.25">
      <c r="A41" s="1" t="s">
        <v>120</v>
      </c>
      <c r="C41" s="1" t="s">
        <v>62</v>
      </c>
      <c r="F41" s="4">
        <v>160</v>
      </c>
      <c r="G41" s="22">
        <v>160</v>
      </c>
      <c r="I41" s="5">
        <v>166</v>
      </c>
      <c r="J41" s="4">
        <v>0.963855421686747</v>
      </c>
      <c r="K41" s="35"/>
      <c r="L41" s="5">
        <v>13</v>
      </c>
      <c r="M41" s="4">
        <v>12.307692307692308</v>
      </c>
      <c r="N41" s="35"/>
      <c r="O41" s="5">
        <v>1978</v>
      </c>
      <c r="R41" s="5" t="s">
        <v>66</v>
      </c>
    </row>
    <row r="42" spans="1:18" ht="11.25">
      <c r="A42" s="1" t="s">
        <v>122</v>
      </c>
      <c r="C42" s="1" t="s">
        <v>65</v>
      </c>
      <c r="F42" s="4">
        <v>654</v>
      </c>
      <c r="G42" s="22">
        <v>654</v>
      </c>
      <c r="H42" s="4">
        <v>122</v>
      </c>
      <c r="I42" s="5">
        <v>475</v>
      </c>
      <c r="J42" s="4">
        <v>1.3768421052631579</v>
      </c>
      <c r="K42" s="27">
        <v>0.71</v>
      </c>
      <c r="L42" s="27">
        <v>48</v>
      </c>
      <c r="M42" s="4">
        <v>13.625</v>
      </c>
      <c r="N42" s="27">
        <v>68</v>
      </c>
      <c r="O42" s="5">
        <v>1990</v>
      </c>
      <c r="P42" s="5">
        <v>18</v>
      </c>
      <c r="Q42" s="5">
        <v>9</v>
      </c>
      <c r="R42" s="5" t="s">
        <v>60</v>
      </c>
    </row>
    <row r="43" spans="1:18" ht="11.25">
      <c r="A43" s="1" t="s">
        <v>123</v>
      </c>
      <c r="C43" s="1" t="s">
        <v>124</v>
      </c>
      <c r="D43" s="4" t="s">
        <v>49</v>
      </c>
      <c r="G43" s="22">
        <v>0</v>
      </c>
      <c r="H43" s="4" t="s">
        <v>49</v>
      </c>
      <c r="I43" s="5">
        <v>360</v>
      </c>
      <c r="J43" s="4">
        <v>0</v>
      </c>
      <c r="K43" s="26"/>
      <c r="L43" s="5">
        <v>56</v>
      </c>
      <c r="M43" s="4">
        <v>0</v>
      </c>
      <c r="N43" s="26"/>
      <c r="O43" s="5">
        <v>1999</v>
      </c>
      <c r="R43" s="5" t="s">
        <v>125</v>
      </c>
    </row>
    <row r="44" spans="1:18" ht="11.25">
      <c r="A44" s="1" t="s">
        <v>125</v>
      </c>
      <c r="C44" s="1" t="s">
        <v>126</v>
      </c>
      <c r="E44" s="4">
        <v>100</v>
      </c>
      <c r="G44" s="22">
        <v>100</v>
      </c>
      <c r="H44" s="4">
        <v>95</v>
      </c>
      <c r="I44" s="5">
        <v>789</v>
      </c>
      <c r="J44" s="4">
        <v>0.1267427122940431</v>
      </c>
      <c r="K44" s="27">
        <v>3.64</v>
      </c>
      <c r="L44" s="27">
        <v>775</v>
      </c>
      <c r="M44" s="4">
        <v>0.12903225806451613</v>
      </c>
      <c r="N44" s="27">
        <v>213</v>
      </c>
      <c r="O44" s="5">
        <v>1964</v>
      </c>
      <c r="P44" s="5">
        <v>530</v>
      </c>
      <c r="Q44" s="5">
        <v>306</v>
      </c>
      <c r="R44" s="5" t="s">
        <v>125</v>
      </c>
    </row>
    <row r="45" spans="1:18" ht="11.25">
      <c r="A45" s="1" t="s">
        <v>128</v>
      </c>
      <c r="C45" s="1" t="s">
        <v>129</v>
      </c>
      <c r="E45" s="4">
        <v>80</v>
      </c>
      <c r="G45" s="22">
        <v>80</v>
      </c>
      <c r="H45" s="4">
        <v>80</v>
      </c>
      <c r="I45" s="5">
        <v>501</v>
      </c>
      <c r="J45" s="4">
        <v>0.1596806387225549</v>
      </c>
      <c r="K45" s="27">
        <v>0.47</v>
      </c>
      <c r="L45" s="27">
        <v>43</v>
      </c>
      <c r="M45" s="4">
        <v>1.8604651162790697</v>
      </c>
      <c r="N45" s="27">
        <v>92</v>
      </c>
      <c r="O45" s="5">
        <v>1963</v>
      </c>
      <c r="P45" s="5">
        <v>135</v>
      </c>
      <c r="Q45" s="5">
        <v>85</v>
      </c>
      <c r="R45" s="5" t="s">
        <v>45</v>
      </c>
    </row>
    <row r="46" spans="1:18" ht="11.25">
      <c r="A46" s="1" t="s">
        <v>130</v>
      </c>
      <c r="C46" s="1" t="s">
        <v>44</v>
      </c>
      <c r="D46" s="4">
        <v>456</v>
      </c>
      <c r="F46" s="4">
        <v>527</v>
      </c>
      <c r="G46" s="22">
        <v>527</v>
      </c>
      <c r="H46" s="4">
        <v>96</v>
      </c>
      <c r="I46" s="5">
        <v>994</v>
      </c>
      <c r="J46" s="4">
        <v>0.5301810865191147</v>
      </c>
      <c r="K46" s="27">
        <v>1.83</v>
      </c>
      <c r="L46" s="27">
        <v>298</v>
      </c>
      <c r="M46" s="4">
        <v>1.7684563758389262</v>
      </c>
      <c r="N46" s="27">
        <v>163</v>
      </c>
      <c r="O46" s="5">
        <v>1970</v>
      </c>
      <c r="P46" s="5">
        <v>111</v>
      </c>
      <c r="Q46" s="5">
        <v>73</v>
      </c>
      <c r="R46" s="5" t="s">
        <v>45</v>
      </c>
    </row>
    <row r="47" spans="1:18" ht="11.25">
      <c r="A47" s="1" t="s">
        <v>131</v>
      </c>
      <c r="C47" s="1" t="s">
        <v>44</v>
      </c>
      <c r="D47" s="4">
        <v>400</v>
      </c>
      <c r="F47" s="4">
        <v>463</v>
      </c>
      <c r="G47" s="22">
        <v>463</v>
      </c>
      <c r="H47" s="4">
        <v>60</v>
      </c>
      <c r="I47" s="5">
        <v>736</v>
      </c>
      <c r="J47" s="4">
        <v>0.6290760869565217</v>
      </c>
      <c r="L47" s="5">
        <v>71</v>
      </c>
      <c r="M47" s="4">
        <v>6.52112676056338</v>
      </c>
      <c r="O47" s="5">
        <v>1982</v>
      </c>
      <c r="P47" s="5">
        <v>37</v>
      </c>
      <c r="Q47" s="5">
        <v>25</v>
      </c>
      <c r="R47" s="5" t="s">
        <v>45</v>
      </c>
    </row>
    <row r="48" spans="1:18" ht="11.25">
      <c r="A48" s="1" t="s">
        <v>132</v>
      </c>
      <c r="C48" s="1" t="s">
        <v>133</v>
      </c>
      <c r="E48" s="4">
        <v>75</v>
      </c>
      <c r="G48" s="22">
        <v>75</v>
      </c>
      <c r="H48" s="4">
        <v>50</v>
      </c>
      <c r="I48" s="5">
        <v>633</v>
      </c>
      <c r="J48" s="4">
        <v>0.11848341232227488</v>
      </c>
      <c r="L48" s="5">
        <v>62</v>
      </c>
      <c r="M48" s="4">
        <v>1.2096774193548387</v>
      </c>
      <c r="O48" s="5">
        <v>1974</v>
      </c>
      <c r="P48" s="5">
        <v>158</v>
      </c>
      <c r="Q48" s="5">
        <v>110</v>
      </c>
      <c r="R48" s="5" t="s">
        <v>75</v>
      </c>
    </row>
    <row r="49" spans="1:18" ht="11.25">
      <c r="A49" s="1" t="s">
        <v>135</v>
      </c>
      <c r="C49" s="1" t="s">
        <v>112</v>
      </c>
      <c r="F49" s="4">
        <v>1190</v>
      </c>
      <c r="G49" s="22">
        <v>1190</v>
      </c>
      <c r="H49" s="4">
        <v>140</v>
      </c>
      <c r="I49" s="5">
        <v>502</v>
      </c>
      <c r="J49" s="4">
        <v>2.3705179282868527</v>
      </c>
      <c r="K49" s="27">
        <v>0.12</v>
      </c>
      <c r="L49" s="27">
        <v>15</v>
      </c>
      <c r="M49" s="4">
        <v>79.33333333333333</v>
      </c>
      <c r="N49" s="27">
        <v>126</v>
      </c>
      <c r="O49" s="5">
        <v>1962</v>
      </c>
      <c r="P49" s="5">
        <v>145</v>
      </c>
      <c r="Q49" s="5">
        <v>51</v>
      </c>
      <c r="R49" s="5" t="s">
        <v>110</v>
      </c>
    </row>
    <row r="50" spans="1:18" ht="11.25">
      <c r="A50" s="1" t="s">
        <v>136</v>
      </c>
      <c r="C50" s="1" t="s">
        <v>56</v>
      </c>
      <c r="F50" s="4">
        <v>1522</v>
      </c>
      <c r="G50" s="22">
        <v>1522</v>
      </c>
      <c r="I50" s="5">
        <v>1271</v>
      </c>
      <c r="J50" s="4">
        <v>1.1974822974036192</v>
      </c>
      <c r="K50" s="27">
        <v>2.24</v>
      </c>
      <c r="L50" s="36">
        <v>1176</v>
      </c>
      <c r="M50" s="4">
        <v>1.2942176870748299</v>
      </c>
      <c r="N50" s="27">
        <v>526</v>
      </c>
      <c r="O50" s="5">
        <v>1989</v>
      </c>
      <c r="P50" s="5">
        <v>70</v>
      </c>
      <c r="Q50" s="5">
        <v>45</v>
      </c>
      <c r="R50" s="5" t="s">
        <v>70</v>
      </c>
    </row>
    <row r="51" spans="1:18" ht="11.25">
      <c r="A51" s="1" t="s">
        <v>137</v>
      </c>
      <c r="C51" s="1" t="s">
        <v>138</v>
      </c>
      <c r="E51" s="4">
        <v>895</v>
      </c>
      <c r="F51" s="4">
        <v>1011</v>
      </c>
      <c r="G51" s="22">
        <v>1011</v>
      </c>
      <c r="I51" s="5">
        <v>445</v>
      </c>
      <c r="J51" s="4">
        <v>2.2719101123595506</v>
      </c>
      <c r="L51" s="5">
        <v>201</v>
      </c>
      <c r="M51" s="4">
        <v>5.029850746268656</v>
      </c>
      <c r="O51" s="5">
        <v>1981</v>
      </c>
      <c r="P51" s="5">
        <v>73</v>
      </c>
      <c r="Q51" s="5">
        <v>50</v>
      </c>
      <c r="R51" s="5" t="s">
        <v>140</v>
      </c>
    </row>
    <row r="52" spans="1:18" ht="11.25">
      <c r="A52" s="1" t="s">
        <v>141</v>
      </c>
      <c r="C52" s="1" t="s">
        <v>142</v>
      </c>
      <c r="D52" s="4">
        <v>408</v>
      </c>
      <c r="E52" s="4">
        <v>412</v>
      </c>
      <c r="F52" s="4">
        <v>475</v>
      </c>
      <c r="G52" s="22">
        <v>475</v>
      </c>
      <c r="H52" s="4">
        <v>153</v>
      </c>
      <c r="I52" s="5">
        <v>1204</v>
      </c>
      <c r="J52" s="4">
        <v>0.3945182724252492</v>
      </c>
      <c r="K52" s="27">
        <v>1.11</v>
      </c>
      <c r="L52" s="27">
        <v>320</v>
      </c>
      <c r="M52" s="4">
        <v>1.484375</v>
      </c>
      <c r="N52" s="27">
        <v>288</v>
      </c>
      <c r="O52" s="5">
        <v>1985</v>
      </c>
      <c r="P52" s="5">
        <v>81</v>
      </c>
      <c r="Q52" s="5">
        <v>66</v>
      </c>
      <c r="R52" s="5" t="s">
        <v>140</v>
      </c>
    </row>
    <row r="53" spans="1:18" ht="11.25">
      <c r="A53" s="1" t="s">
        <v>143</v>
      </c>
      <c r="C53" s="1" t="s">
        <v>44</v>
      </c>
      <c r="D53" s="4">
        <v>475</v>
      </c>
      <c r="F53" s="4">
        <v>550</v>
      </c>
      <c r="G53" s="22">
        <v>550</v>
      </c>
      <c r="H53" s="4">
        <v>59</v>
      </c>
      <c r="I53" s="5">
        <v>1920</v>
      </c>
      <c r="J53" s="4">
        <v>0.2864583333333333</v>
      </c>
      <c r="K53" s="27">
        <v>3.87</v>
      </c>
      <c r="L53" s="36">
        <v>1180</v>
      </c>
      <c r="M53" s="4">
        <v>0.4661016949152542</v>
      </c>
      <c r="N53" s="27">
        <v>305</v>
      </c>
      <c r="O53" s="5">
        <v>1932</v>
      </c>
      <c r="P53" s="5">
        <v>510</v>
      </c>
      <c r="Q53" s="5">
        <v>326</v>
      </c>
      <c r="R53" s="5" t="s">
        <v>75</v>
      </c>
    </row>
    <row r="54" spans="1:18" ht="11.25">
      <c r="A54" s="1" t="s">
        <v>144</v>
      </c>
      <c r="C54" s="1" t="s">
        <v>44</v>
      </c>
      <c r="D54" s="4">
        <v>212</v>
      </c>
      <c r="F54" s="4">
        <v>212</v>
      </c>
      <c r="G54" s="22">
        <v>212</v>
      </c>
      <c r="H54" s="4">
        <v>49</v>
      </c>
      <c r="I54" s="5">
        <v>240</v>
      </c>
      <c r="J54" s="4">
        <v>0.8833333333333333</v>
      </c>
      <c r="L54" s="5">
        <v>8</v>
      </c>
      <c r="M54" s="4">
        <v>26.5</v>
      </c>
      <c r="O54" s="5">
        <v>1980</v>
      </c>
      <c r="P54" s="5">
        <v>13</v>
      </c>
      <c r="Q54" s="5">
        <v>11</v>
      </c>
      <c r="R54" s="5" t="s">
        <v>94</v>
      </c>
    </row>
    <row r="55" spans="1:18" ht="11.25">
      <c r="A55" s="1" t="s">
        <v>145</v>
      </c>
      <c r="C55" s="1" t="s">
        <v>65</v>
      </c>
      <c r="D55" s="7"/>
      <c r="G55" s="22" t="s">
        <v>50</v>
      </c>
      <c r="H55" s="4" t="s">
        <v>50</v>
      </c>
      <c r="I55" s="5">
        <v>0</v>
      </c>
      <c r="J55" s="4" t="s">
        <v>50</v>
      </c>
      <c r="K55" s="5" t="s">
        <v>50</v>
      </c>
      <c r="L55" s="5">
        <v>15</v>
      </c>
      <c r="M55" s="4" t="s">
        <v>50</v>
      </c>
      <c r="N55" s="5" t="s">
        <v>50</v>
      </c>
      <c r="O55" s="5">
        <v>1998</v>
      </c>
      <c r="P55" s="5">
        <v>2</v>
      </c>
      <c r="Q55" s="5">
        <v>0</v>
      </c>
      <c r="R55" s="5" t="s">
        <v>75</v>
      </c>
    </row>
    <row r="56" spans="1:18" ht="11.25">
      <c r="A56" s="1" t="s">
        <v>147</v>
      </c>
      <c r="C56" s="1" t="s">
        <v>148</v>
      </c>
      <c r="E56" s="4">
        <v>250</v>
      </c>
      <c r="G56" s="22">
        <v>250</v>
      </c>
      <c r="H56" s="4">
        <v>120</v>
      </c>
      <c r="I56" s="5">
        <v>334</v>
      </c>
      <c r="J56" s="4">
        <v>0.7485029940119761</v>
      </c>
      <c r="L56" s="5">
        <v>0</v>
      </c>
      <c r="M56" s="4" t="s">
        <v>50</v>
      </c>
      <c r="O56" s="5">
        <v>1971</v>
      </c>
      <c r="P56" s="5">
        <v>13</v>
      </c>
      <c r="Q56" s="5">
        <v>5</v>
      </c>
      <c r="R56" s="5" t="s">
        <v>75</v>
      </c>
    </row>
    <row r="57" spans="1:18" ht="11.25">
      <c r="A57" s="1" t="s">
        <v>150</v>
      </c>
      <c r="C57" s="1" t="s">
        <v>151</v>
      </c>
      <c r="F57" s="4">
        <v>587</v>
      </c>
      <c r="G57" s="22">
        <v>587</v>
      </c>
      <c r="H57" s="4">
        <v>87</v>
      </c>
      <c r="I57" s="5">
        <v>631</v>
      </c>
      <c r="J57" s="4">
        <v>0.93026941362916</v>
      </c>
      <c r="K57" s="27">
        <v>0.9</v>
      </c>
      <c r="L57" s="27">
        <v>95</v>
      </c>
      <c r="M57" s="4">
        <v>6.178947368421053</v>
      </c>
      <c r="N57" s="27">
        <v>106</v>
      </c>
      <c r="O57" s="5">
        <v>1998</v>
      </c>
      <c r="P57" s="5">
        <v>93</v>
      </c>
      <c r="Q57" s="5">
        <v>50</v>
      </c>
      <c r="R57" s="5" t="s">
        <v>60</v>
      </c>
    </row>
    <row r="58" spans="1:18" ht="11.25">
      <c r="A58" s="1" t="s">
        <v>152</v>
      </c>
      <c r="C58" s="1" t="s">
        <v>62</v>
      </c>
      <c r="F58" s="4">
        <v>507</v>
      </c>
      <c r="G58" s="22">
        <v>507</v>
      </c>
      <c r="I58" s="5">
        <v>448</v>
      </c>
      <c r="J58" s="4">
        <v>1.1316964285714286</v>
      </c>
      <c r="K58" s="35"/>
      <c r="L58" s="5">
        <v>0</v>
      </c>
      <c r="M58" s="4" t="s">
        <v>50</v>
      </c>
      <c r="N58" s="35"/>
      <c r="O58" s="5">
        <v>1963</v>
      </c>
      <c r="R58" s="5" t="s">
        <v>75</v>
      </c>
    </row>
    <row r="59" spans="1:18" ht="11.25">
      <c r="A59" s="7" t="s">
        <v>153</v>
      </c>
      <c r="C59" s="1" t="s">
        <v>80</v>
      </c>
      <c r="D59" s="4">
        <v>389</v>
      </c>
      <c r="E59" s="4">
        <v>389</v>
      </c>
      <c r="F59" s="4">
        <v>466.8</v>
      </c>
      <c r="G59" s="22">
        <v>466.8</v>
      </c>
      <c r="H59" s="4">
        <v>78</v>
      </c>
      <c r="I59" s="5">
        <v>198</v>
      </c>
      <c r="J59" s="4">
        <v>2.3575757575757574</v>
      </c>
      <c r="L59" s="5">
        <v>30</v>
      </c>
      <c r="M59" s="4">
        <v>15.56</v>
      </c>
      <c r="O59" s="5">
        <v>1987</v>
      </c>
      <c r="P59" s="5">
        <v>91</v>
      </c>
      <c r="Q59" s="5">
        <v>36</v>
      </c>
      <c r="R59" s="5" t="s">
        <v>110</v>
      </c>
    </row>
    <row r="60" spans="1:18" ht="11.25">
      <c r="A60" s="1" t="s">
        <v>155</v>
      </c>
      <c r="C60" s="1" t="s">
        <v>156</v>
      </c>
      <c r="D60" s="4">
        <v>196</v>
      </c>
      <c r="F60" s="4">
        <v>218</v>
      </c>
      <c r="G60" s="22">
        <v>218</v>
      </c>
      <c r="H60" s="4">
        <v>50</v>
      </c>
      <c r="I60" s="5">
        <v>1007</v>
      </c>
      <c r="J60" s="4">
        <v>0.21648460774577954</v>
      </c>
      <c r="K60" s="27">
        <v>1.55</v>
      </c>
      <c r="L60" s="27">
        <v>271</v>
      </c>
      <c r="M60" s="4">
        <v>0.8044280442804428</v>
      </c>
      <c r="N60" s="27">
        <v>175</v>
      </c>
      <c r="O60" s="5">
        <v>1952</v>
      </c>
      <c r="P60" s="5">
        <v>681</v>
      </c>
      <c r="Q60" s="5">
        <v>439</v>
      </c>
      <c r="R60" s="5" t="s">
        <v>45</v>
      </c>
    </row>
    <row r="61" spans="1:18" ht="11.25">
      <c r="A61" s="1" t="s">
        <v>157</v>
      </c>
      <c r="C61" s="1" t="s">
        <v>151</v>
      </c>
      <c r="F61" s="4">
        <v>486</v>
      </c>
      <c r="G61" s="22">
        <v>486</v>
      </c>
      <c r="H61" s="4">
        <v>94</v>
      </c>
      <c r="I61" s="5">
        <v>398</v>
      </c>
      <c r="J61" s="4">
        <v>1.221105527638191</v>
      </c>
      <c r="K61" s="27">
        <v>1.08</v>
      </c>
      <c r="L61" s="27">
        <v>158</v>
      </c>
      <c r="M61" s="4">
        <v>3.0759493670886076</v>
      </c>
      <c r="N61" s="27">
        <v>146</v>
      </c>
      <c r="O61" s="5">
        <v>1987</v>
      </c>
      <c r="P61" s="5">
        <v>132</v>
      </c>
      <c r="Q61" s="5">
        <v>101</v>
      </c>
      <c r="R61" s="5" t="s">
        <v>45</v>
      </c>
    </row>
    <row r="62" spans="1:18" ht="11.25">
      <c r="A62" s="1" t="s">
        <v>158</v>
      </c>
      <c r="C62" s="1" t="s">
        <v>44</v>
      </c>
      <c r="D62" s="4">
        <v>249</v>
      </c>
      <c r="F62" s="4">
        <v>289</v>
      </c>
      <c r="G62" s="22">
        <v>289</v>
      </c>
      <c r="H62" s="4">
        <v>39</v>
      </c>
      <c r="I62" s="5">
        <v>594</v>
      </c>
      <c r="J62" s="4">
        <v>0.48653198653198654</v>
      </c>
      <c r="K62" s="27">
        <v>1.23</v>
      </c>
      <c r="L62" s="27">
        <v>142</v>
      </c>
      <c r="M62" s="4">
        <v>2.035211267605634</v>
      </c>
      <c r="N62" s="27">
        <v>115</v>
      </c>
      <c r="O62" s="5">
        <v>1947</v>
      </c>
      <c r="P62" s="5">
        <v>561</v>
      </c>
      <c r="Q62" s="5">
        <v>356</v>
      </c>
      <c r="R62" s="5" t="s">
        <v>83</v>
      </c>
    </row>
    <row r="63" spans="1:18" ht="11.25">
      <c r="A63" s="1" t="s">
        <v>160</v>
      </c>
      <c r="C63" s="1" t="s">
        <v>56</v>
      </c>
      <c r="F63" s="4">
        <v>804</v>
      </c>
      <c r="G63" s="22">
        <v>804</v>
      </c>
      <c r="H63" s="4">
        <v>50</v>
      </c>
      <c r="I63" s="5">
        <v>1195</v>
      </c>
      <c r="J63" s="4">
        <v>0.6728033472803348</v>
      </c>
      <c r="K63" s="27">
        <v>0.74</v>
      </c>
      <c r="L63" s="27">
        <v>131</v>
      </c>
      <c r="M63" s="4">
        <v>6.137404580152672</v>
      </c>
      <c r="N63" s="27">
        <v>177</v>
      </c>
      <c r="O63" s="5">
        <v>1983</v>
      </c>
      <c r="P63" s="5">
        <v>33</v>
      </c>
      <c r="Q63" s="5">
        <v>18</v>
      </c>
      <c r="R63" s="5" t="s">
        <v>75</v>
      </c>
    </row>
    <row r="64" spans="1:18" ht="11.25">
      <c r="A64" s="1" t="s">
        <v>161</v>
      </c>
      <c r="C64" s="1" t="s">
        <v>44</v>
      </c>
      <c r="D64" s="4">
        <v>200</v>
      </c>
      <c r="F64" s="4">
        <v>232</v>
      </c>
      <c r="G64" s="22">
        <v>232</v>
      </c>
      <c r="H64" s="4">
        <v>44</v>
      </c>
      <c r="I64" s="5">
        <v>410</v>
      </c>
      <c r="J64" s="4">
        <v>0.5658536585365853</v>
      </c>
      <c r="L64" s="5">
        <v>32</v>
      </c>
      <c r="M64" s="4">
        <v>7.25</v>
      </c>
      <c r="O64" s="5">
        <v>1971</v>
      </c>
      <c r="P64" s="5">
        <v>11</v>
      </c>
      <c r="Q64" s="5">
        <v>7</v>
      </c>
      <c r="R64" s="5" t="s">
        <v>75</v>
      </c>
    </row>
    <row r="65" spans="1:18" ht="11.25">
      <c r="A65" s="1" t="s">
        <v>162</v>
      </c>
      <c r="C65" s="1" t="s">
        <v>44</v>
      </c>
      <c r="D65" s="4">
        <v>1128</v>
      </c>
      <c r="F65" s="4">
        <v>1306</v>
      </c>
      <c r="G65" s="22">
        <v>1306</v>
      </c>
      <c r="I65" s="5">
        <v>322</v>
      </c>
      <c r="J65" s="4">
        <v>4.055900621118012</v>
      </c>
      <c r="L65" s="5">
        <v>8</v>
      </c>
      <c r="M65" s="4">
        <v>163.25</v>
      </c>
      <c r="O65" s="5">
        <v>1976</v>
      </c>
      <c r="P65" s="5">
        <v>4</v>
      </c>
      <c r="Q65" s="5">
        <v>2</v>
      </c>
      <c r="R65" s="5" t="s">
        <v>60</v>
      </c>
    </row>
    <row r="66" spans="1:18" ht="11.25">
      <c r="A66" s="1" t="s">
        <v>163</v>
      </c>
      <c r="C66" s="1" t="s">
        <v>44</v>
      </c>
      <c r="D66" s="4">
        <v>314</v>
      </c>
      <c r="F66" s="4">
        <v>364</v>
      </c>
      <c r="G66" s="22">
        <v>364</v>
      </c>
      <c r="H66" s="4">
        <v>59</v>
      </c>
      <c r="I66" s="5">
        <v>613</v>
      </c>
      <c r="J66" s="4">
        <v>0.5938009787928222</v>
      </c>
      <c r="L66" s="5">
        <v>312</v>
      </c>
      <c r="M66" s="4">
        <v>1.1666666666666667</v>
      </c>
      <c r="O66" s="5">
        <v>1985</v>
      </c>
      <c r="P66" s="5">
        <v>78</v>
      </c>
      <c r="Q66" s="5">
        <v>57</v>
      </c>
      <c r="R66" s="5" t="s">
        <v>94</v>
      </c>
    </row>
    <row r="67" spans="1:18" ht="11.25">
      <c r="A67" s="1" t="s">
        <v>164</v>
      </c>
      <c r="C67" s="1" t="s">
        <v>44</v>
      </c>
      <c r="D67" s="4">
        <v>138</v>
      </c>
      <c r="F67" s="4">
        <v>160</v>
      </c>
      <c r="G67" s="22">
        <v>160</v>
      </c>
      <c r="H67" s="4">
        <v>90</v>
      </c>
      <c r="I67" s="5">
        <v>490</v>
      </c>
      <c r="J67" s="4">
        <v>0.32653061224489793</v>
      </c>
      <c r="K67" s="27">
        <v>0.68</v>
      </c>
      <c r="L67" s="27">
        <v>100</v>
      </c>
      <c r="M67" s="4">
        <v>1.6</v>
      </c>
      <c r="N67" s="27">
        <v>146</v>
      </c>
      <c r="O67" s="5">
        <v>1925</v>
      </c>
      <c r="P67" s="5">
        <v>288</v>
      </c>
      <c r="Q67" s="5">
        <v>146</v>
      </c>
      <c r="R67" s="5" t="s">
        <v>75</v>
      </c>
    </row>
    <row r="68" spans="1:18" ht="11.25">
      <c r="A68" s="1" t="s">
        <v>166</v>
      </c>
      <c r="C68" s="1" t="s">
        <v>56</v>
      </c>
      <c r="F68" s="4">
        <v>288</v>
      </c>
      <c r="G68" s="22">
        <v>288</v>
      </c>
      <c r="I68" s="5">
        <v>429</v>
      </c>
      <c r="J68" s="4">
        <v>0.6713286713286714</v>
      </c>
      <c r="L68" s="5">
        <v>3</v>
      </c>
      <c r="M68" s="4">
        <v>96</v>
      </c>
      <c r="O68" s="5">
        <v>1977</v>
      </c>
      <c r="P68" s="5">
        <v>22</v>
      </c>
      <c r="Q68" s="5">
        <v>16</v>
      </c>
      <c r="R68" s="5" t="s">
        <v>110</v>
      </c>
    </row>
    <row r="69" spans="1:18" ht="11.25">
      <c r="A69" s="1" t="s">
        <v>167</v>
      </c>
      <c r="C69" s="1" t="s">
        <v>65</v>
      </c>
      <c r="D69" s="7"/>
      <c r="G69" s="22">
        <v>0</v>
      </c>
      <c r="I69" s="5">
        <v>0</v>
      </c>
      <c r="J69" s="4" t="s">
        <v>50</v>
      </c>
      <c r="L69" s="5">
        <v>0</v>
      </c>
      <c r="M69" s="4" t="s">
        <v>50</v>
      </c>
      <c r="O69" s="5">
        <v>1989</v>
      </c>
      <c r="P69" s="5">
        <v>15</v>
      </c>
      <c r="Q69" s="5">
        <v>8</v>
      </c>
      <c r="R69" s="5" t="s">
        <v>110</v>
      </c>
    </row>
    <row r="70" spans="1:18" ht="11.25">
      <c r="A70" s="1" t="s">
        <v>169</v>
      </c>
      <c r="C70" s="1" t="s">
        <v>62</v>
      </c>
      <c r="F70" s="4">
        <v>1060</v>
      </c>
      <c r="G70" s="22">
        <v>1060</v>
      </c>
      <c r="I70" s="5">
        <v>951</v>
      </c>
      <c r="J70" s="4">
        <v>1.1146161934805467</v>
      </c>
      <c r="K70" s="27">
        <v>0.8</v>
      </c>
      <c r="L70" s="27">
        <v>304</v>
      </c>
      <c r="M70" s="4">
        <v>3.486842105263158</v>
      </c>
      <c r="N70" s="27">
        <v>381</v>
      </c>
      <c r="O70" s="5">
        <v>1992</v>
      </c>
      <c r="P70" s="5">
        <v>33</v>
      </c>
      <c r="Q70" s="5">
        <v>23</v>
      </c>
      <c r="R70" s="5" t="s">
        <v>170</v>
      </c>
    </row>
    <row r="71" spans="1:18" ht="11.25">
      <c r="A71" s="1" t="s">
        <v>171</v>
      </c>
      <c r="C71" s="1" t="s">
        <v>44</v>
      </c>
      <c r="D71" s="4">
        <v>212</v>
      </c>
      <c r="F71" s="4">
        <v>246</v>
      </c>
      <c r="G71" s="22">
        <v>246</v>
      </c>
      <c r="H71" s="4">
        <v>49</v>
      </c>
      <c r="I71" s="5">
        <v>718</v>
      </c>
      <c r="J71" s="4">
        <v>0.3426183844011142</v>
      </c>
      <c r="K71" s="27">
        <v>1.28</v>
      </c>
      <c r="L71" s="27">
        <v>201</v>
      </c>
      <c r="M71" s="4">
        <v>1.2238805970149254</v>
      </c>
      <c r="N71" s="27">
        <v>157</v>
      </c>
      <c r="O71" s="5">
        <v>1933</v>
      </c>
      <c r="P71" s="5">
        <v>464</v>
      </c>
      <c r="Q71" s="5">
        <v>283</v>
      </c>
      <c r="R71" s="5" t="s">
        <v>75</v>
      </c>
    </row>
    <row r="72" spans="1:18" ht="11.25">
      <c r="A72" s="1" t="s">
        <v>172</v>
      </c>
      <c r="C72" s="1" t="s">
        <v>56</v>
      </c>
      <c r="F72" s="4">
        <v>369</v>
      </c>
      <c r="G72" s="22">
        <v>369</v>
      </c>
      <c r="H72" s="4">
        <v>58</v>
      </c>
      <c r="I72" s="5">
        <v>428</v>
      </c>
      <c r="J72" s="4">
        <v>0.8621495327102804</v>
      </c>
      <c r="K72" s="35"/>
      <c r="L72" s="5">
        <v>0</v>
      </c>
      <c r="M72" s="4" t="s">
        <v>50</v>
      </c>
      <c r="N72" s="35"/>
      <c r="O72" s="5">
        <v>2003</v>
      </c>
      <c r="R72" s="5" t="s">
        <v>58</v>
      </c>
    </row>
    <row r="73" spans="1:18" ht="11.25">
      <c r="A73" s="1" t="s">
        <v>173</v>
      </c>
      <c r="C73" s="1" t="s">
        <v>142</v>
      </c>
      <c r="D73" s="4">
        <v>119</v>
      </c>
      <c r="E73" s="4">
        <v>121</v>
      </c>
      <c r="F73" s="4">
        <v>136</v>
      </c>
      <c r="G73" s="22">
        <v>136</v>
      </c>
      <c r="H73" s="4">
        <v>46</v>
      </c>
      <c r="I73" s="5">
        <v>387</v>
      </c>
      <c r="J73" s="4">
        <v>0.35142118863049093</v>
      </c>
      <c r="K73" s="27">
        <v>0.77</v>
      </c>
      <c r="L73" s="27">
        <v>48</v>
      </c>
      <c r="M73" s="4">
        <v>2.8333333333333335</v>
      </c>
      <c r="N73" s="27">
        <v>62</v>
      </c>
      <c r="O73" s="5">
        <v>1984</v>
      </c>
      <c r="P73" s="5">
        <v>180</v>
      </c>
      <c r="Q73" s="5">
        <v>136</v>
      </c>
      <c r="R73" s="5" t="s">
        <v>58</v>
      </c>
    </row>
    <row r="74" spans="1:18" ht="11.25">
      <c r="A74" s="1" t="s">
        <v>174</v>
      </c>
      <c r="C74" s="1" t="s">
        <v>44</v>
      </c>
      <c r="D74" s="4">
        <v>482</v>
      </c>
      <c r="F74" s="4">
        <v>558</v>
      </c>
      <c r="G74" s="22">
        <v>558</v>
      </c>
      <c r="H74" s="4">
        <v>71</v>
      </c>
      <c r="I74" s="5">
        <v>341</v>
      </c>
      <c r="J74" s="4">
        <v>1.6363636363636365</v>
      </c>
      <c r="L74" s="5">
        <v>139</v>
      </c>
      <c r="M74" s="4">
        <v>4.014388489208633</v>
      </c>
      <c r="O74" s="5">
        <v>1988</v>
      </c>
      <c r="P74" s="5">
        <v>54</v>
      </c>
      <c r="Q74" s="5">
        <v>40</v>
      </c>
      <c r="R74" s="5" t="s">
        <v>94</v>
      </c>
    </row>
    <row r="75" spans="1:18" ht="11.25">
      <c r="A75" s="1" t="s">
        <v>175</v>
      </c>
      <c r="C75" s="1" t="s">
        <v>175</v>
      </c>
      <c r="D75" s="4" t="s">
        <v>49</v>
      </c>
      <c r="G75" s="22">
        <v>0</v>
      </c>
      <c r="H75" s="4" t="s">
        <v>49</v>
      </c>
      <c r="I75" s="5">
        <v>1328</v>
      </c>
      <c r="J75" s="4">
        <v>0</v>
      </c>
      <c r="K75" s="26"/>
      <c r="L75" s="5">
        <v>0</v>
      </c>
      <c r="M75" s="4" t="s">
        <v>50</v>
      </c>
      <c r="N75" s="26"/>
      <c r="O75" s="5">
        <v>2001</v>
      </c>
      <c r="R75" s="5" t="s">
        <v>75</v>
      </c>
    </row>
    <row r="76" spans="1:18" ht="11.25">
      <c r="A76" s="1" t="s">
        <v>176</v>
      </c>
      <c r="C76" s="1" t="s">
        <v>56</v>
      </c>
      <c r="F76" s="4">
        <v>1941</v>
      </c>
      <c r="G76" s="22">
        <v>1941</v>
      </c>
      <c r="H76" s="4">
        <v>300</v>
      </c>
      <c r="I76" s="5">
        <v>852</v>
      </c>
      <c r="J76" s="4">
        <v>2.278169014084507</v>
      </c>
      <c r="K76" s="27">
        <v>0.63</v>
      </c>
      <c r="L76" s="27">
        <v>741</v>
      </c>
      <c r="M76" s="4">
        <v>2.619433198380567</v>
      </c>
      <c r="N76" s="36">
        <v>1170</v>
      </c>
      <c r="O76" s="5">
        <v>1978</v>
      </c>
      <c r="P76" s="5">
        <v>124</v>
      </c>
      <c r="Q76" s="5">
        <v>77</v>
      </c>
      <c r="R76" s="5" t="s">
        <v>75</v>
      </c>
    </row>
    <row r="77" spans="1:18" ht="11.25">
      <c r="A77" s="1" t="s">
        <v>177</v>
      </c>
      <c r="C77" s="1" t="s">
        <v>56</v>
      </c>
      <c r="F77" s="4">
        <v>710</v>
      </c>
      <c r="G77" s="22">
        <v>710</v>
      </c>
      <c r="H77" s="4">
        <v>193</v>
      </c>
      <c r="I77" s="5">
        <v>654</v>
      </c>
      <c r="J77" s="4">
        <v>1.0856269113149848</v>
      </c>
      <c r="K77" s="27">
        <v>0.93</v>
      </c>
      <c r="L77" s="27">
        <v>184</v>
      </c>
      <c r="M77" s="4">
        <v>3.858695652173913</v>
      </c>
      <c r="N77" s="27">
        <v>198</v>
      </c>
      <c r="O77" s="5">
        <v>1982</v>
      </c>
      <c r="P77" s="5">
        <v>106</v>
      </c>
      <c r="Q77" s="5">
        <v>71</v>
      </c>
      <c r="R77" s="5" t="s">
        <v>60</v>
      </c>
    </row>
    <row r="78" spans="1:18" ht="11.25">
      <c r="A78" s="1" t="s">
        <v>178</v>
      </c>
      <c r="C78" s="1" t="s">
        <v>62</v>
      </c>
      <c r="F78" s="4">
        <v>170</v>
      </c>
      <c r="G78" s="22">
        <v>170</v>
      </c>
      <c r="I78" s="5">
        <v>267</v>
      </c>
      <c r="J78" s="4">
        <v>0.6367041198501873</v>
      </c>
      <c r="L78" s="5">
        <v>14</v>
      </c>
      <c r="M78" s="4">
        <v>12.142857142857142</v>
      </c>
      <c r="O78" s="5">
        <v>2000</v>
      </c>
      <c r="P78" s="5">
        <v>2</v>
      </c>
      <c r="Q78" s="5">
        <v>2</v>
      </c>
      <c r="R78" s="5" t="s">
        <v>94</v>
      </c>
    </row>
    <row r="79" spans="1:18" ht="11.25">
      <c r="A79" s="1" t="s">
        <v>179</v>
      </c>
      <c r="C79" s="1" t="s">
        <v>65</v>
      </c>
      <c r="F79" s="4">
        <v>816</v>
      </c>
      <c r="G79" s="22">
        <v>816</v>
      </c>
      <c r="H79" s="4">
        <v>147</v>
      </c>
      <c r="I79" s="5">
        <v>554</v>
      </c>
      <c r="J79" s="4">
        <v>1.4729241877256318</v>
      </c>
      <c r="L79" s="5">
        <v>149</v>
      </c>
      <c r="M79" s="4">
        <v>5.476510067114094</v>
      </c>
      <c r="O79" s="5">
        <v>1990</v>
      </c>
      <c r="P79" s="5">
        <v>7</v>
      </c>
      <c r="Q79" s="5">
        <v>2</v>
      </c>
      <c r="R79" s="5" t="s">
        <v>180</v>
      </c>
    </row>
    <row r="80" spans="1:18" ht="11.25">
      <c r="A80" s="1" t="s">
        <v>181</v>
      </c>
      <c r="C80" s="1" t="s">
        <v>44</v>
      </c>
      <c r="D80" s="4">
        <v>335</v>
      </c>
      <c r="F80" s="4">
        <v>411</v>
      </c>
      <c r="G80" s="22">
        <v>411</v>
      </c>
      <c r="H80" s="4">
        <v>75</v>
      </c>
      <c r="I80" s="5">
        <v>751</v>
      </c>
      <c r="J80" s="4">
        <v>0.5472703062583223</v>
      </c>
      <c r="K80" s="27">
        <v>1.92</v>
      </c>
      <c r="L80" s="27">
        <v>276</v>
      </c>
      <c r="M80" s="4">
        <v>1.4891304347826086</v>
      </c>
      <c r="N80" s="27">
        <v>144</v>
      </c>
      <c r="O80" s="5">
        <v>1999</v>
      </c>
      <c r="P80" s="5">
        <v>29</v>
      </c>
      <c r="Q80" s="5">
        <v>21</v>
      </c>
      <c r="R80" s="5" t="s">
        <v>110</v>
      </c>
    </row>
    <row r="81" spans="1:18" ht="11.25">
      <c r="A81" s="1" t="s">
        <v>182</v>
      </c>
      <c r="C81" s="1" t="s">
        <v>65</v>
      </c>
      <c r="F81" s="4">
        <v>355</v>
      </c>
      <c r="G81" s="22">
        <v>355</v>
      </c>
      <c r="H81" s="4">
        <v>105</v>
      </c>
      <c r="I81" s="5">
        <v>644</v>
      </c>
      <c r="J81" s="4">
        <v>0.5512422360248447</v>
      </c>
      <c r="K81" s="27">
        <v>1.68</v>
      </c>
      <c r="L81" s="27">
        <v>227</v>
      </c>
      <c r="M81" s="4">
        <v>1.5638766519823788</v>
      </c>
      <c r="N81" s="27">
        <v>135</v>
      </c>
      <c r="O81" s="5">
        <v>1971</v>
      </c>
      <c r="P81" s="5">
        <v>142</v>
      </c>
      <c r="Q81" s="5">
        <v>100</v>
      </c>
      <c r="R81" s="5" t="s">
        <v>75</v>
      </c>
    </row>
    <row r="82" spans="1:18" ht="11.25">
      <c r="A82" s="1" t="s">
        <v>183</v>
      </c>
      <c r="C82" s="1" t="s">
        <v>65</v>
      </c>
      <c r="F82" s="4">
        <v>737</v>
      </c>
      <c r="G82" s="22">
        <v>737</v>
      </c>
      <c r="H82" s="4">
        <v>209</v>
      </c>
      <c r="I82" s="5">
        <v>318</v>
      </c>
      <c r="J82" s="4">
        <v>2.3176100628930816</v>
      </c>
      <c r="L82" s="5">
        <v>50</v>
      </c>
      <c r="M82" s="4">
        <v>14.74</v>
      </c>
      <c r="O82" s="5">
        <v>1993</v>
      </c>
      <c r="P82" s="5">
        <v>4</v>
      </c>
      <c r="Q82" s="5">
        <v>2</v>
      </c>
      <c r="R82" s="5" t="s">
        <v>60</v>
      </c>
    </row>
    <row r="83" spans="1:18" ht="11.25">
      <c r="A83" s="1" t="s">
        <v>184</v>
      </c>
      <c r="C83" s="1" t="s">
        <v>185</v>
      </c>
      <c r="D83" s="4" t="s">
        <v>49</v>
      </c>
      <c r="G83" s="22">
        <v>0</v>
      </c>
      <c r="H83" s="4" t="s">
        <v>49</v>
      </c>
      <c r="I83" s="5">
        <v>22</v>
      </c>
      <c r="J83" s="4">
        <v>0</v>
      </c>
      <c r="K83" s="26"/>
      <c r="L83" s="5">
        <v>0</v>
      </c>
      <c r="M83" s="4" t="s">
        <v>50</v>
      </c>
      <c r="N83" s="26"/>
      <c r="O83" s="5">
        <v>2000</v>
      </c>
      <c r="R83" s="5" t="s">
        <v>60</v>
      </c>
    </row>
    <row r="84" spans="1:18" ht="11.25">
      <c r="A84" s="1" t="s">
        <v>186</v>
      </c>
      <c r="C84" s="1" t="s">
        <v>112</v>
      </c>
      <c r="F84" s="4">
        <v>1150</v>
      </c>
      <c r="G84" s="22">
        <v>1150</v>
      </c>
      <c r="H84" s="4">
        <v>140</v>
      </c>
      <c r="I84" s="5">
        <v>475</v>
      </c>
      <c r="J84" s="4">
        <v>2.4210526315789473</v>
      </c>
      <c r="L84" s="5">
        <v>0</v>
      </c>
      <c r="M84" s="4" t="s">
        <v>50</v>
      </c>
      <c r="O84" s="5">
        <v>1997</v>
      </c>
      <c r="P84" s="5">
        <v>73</v>
      </c>
      <c r="Q84" s="5">
        <v>32</v>
      </c>
      <c r="R84" s="5" t="s">
        <v>110</v>
      </c>
    </row>
    <row r="85" spans="1:18" ht="11.25">
      <c r="A85" s="1" t="s">
        <v>188</v>
      </c>
      <c r="C85" s="1" t="s">
        <v>80</v>
      </c>
      <c r="D85" s="4">
        <v>379</v>
      </c>
      <c r="E85" s="4">
        <v>379</v>
      </c>
      <c r="F85" s="4">
        <v>454.8</v>
      </c>
      <c r="G85" s="22">
        <v>454.8</v>
      </c>
      <c r="H85" s="4">
        <v>75</v>
      </c>
      <c r="I85" s="5">
        <v>406</v>
      </c>
      <c r="J85" s="4">
        <v>1.1201970443349754</v>
      </c>
      <c r="L85" s="5">
        <v>62</v>
      </c>
      <c r="M85" s="4">
        <v>7.335483870967742</v>
      </c>
      <c r="O85" s="5">
        <v>1973</v>
      </c>
      <c r="P85" s="5">
        <v>9</v>
      </c>
      <c r="Q85" s="5">
        <v>7</v>
      </c>
      <c r="R85" s="5" t="s">
        <v>75</v>
      </c>
    </row>
    <row r="86" spans="1:18" ht="11.25">
      <c r="A86" s="1" t="s">
        <v>189</v>
      </c>
      <c r="C86" s="1" t="s">
        <v>62</v>
      </c>
      <c r="F86" s="4">
        <v>696</v>
      </c>
      <c r="G86" s="22">
        <v>696</v>
      </c>
      <c r="I86" s="5">
        <v>865</v>
      </c>
      <c r="J86" s="4">
        <v>0.8046242774566474</v>
      </c>
      <c r="L86" s="5">
        <v>167</v>
      </c>
      <c r="M86" s="4">
        <v>4.167664670658683</v>
      </c>
      <c r="O86" s="5">
        <v>1976</v>
      </c>
      <c r="P86" s="5">
        <v>48</v>
      </c>
      <c r="Q86" s="5">
        <v>25</v>
      </c>
      <c r="R86" s="5" t="s">
        <v>75</v>
      </c>
    </row>
    <row r="87" spans="1:18" ht="11.25">
      <c r="A87" s="1" t="s">
        <v>190</v>
      </c>
      <c r="C87" s="1" t="s">
        <v>56</v>
      </c>
      <c r="F87" s="4">
        <v>892</v>
      </c>
      <c r="G87" s="22">
        <v>892</v>
      </c>
      <c r="H87" s="4">
        <v>95</v>
      </c>
      <c r="I87" s="5">
        <v>769</v>
      </c>
      <c r="J87" s="4">
        <v>1.1599479843953187</v>
      </c>
      <c r="K87" s="27">
        <v>1.1</v>
      </c>
      <c r="L87" s="27">
        <v>196</v>
      </c>
      <c r="M87" s="4">
        <v>4.551020408163265</v>
      </c>
      <c r="N87" s="27">
        <v>178</v>
      </c>
      <c r="O87" s="5">
        <v>1978</v>
      </c>
      <c r="P87" s="5">
        <v>79</v>
      </c>
      <c r="Q87" s="5">
        <v>47</v>
      </c>
      <c r="R87" s="5" t="s">
        <v>70</v>
      </c>
    </row>
    <row r="88" spans="1:18" ht="11.25">
      <c r="A88" s="1" t="s">
        <v>191</v>
      </c>
      <c r="C88" s="1" t="s">
        <v>142</v>
      </c>
      <c r="D88" s="4">
        <v>210</v>
      </c>
      <c r="E88" s="4">
        <v>223</v>
      </c>
      <c r="F88" s="4">
        <v>246</v>
      </c>
      <c r="G88" s="22">
        <v>246</v>
      </c>
      <c r="H88" s="4">
        <v>69</v>
      </c>
      <c r="I88" s="5">
        <v>677</v>
      </c>
      <c r="J88" s="4">
        <v>0.36336779911373707</v>
      </c>
      <c r="L88" s="5">
        <v>228</v>
      </c>
      <c r="M88" s="4">
        <v>1.0789473684210527</v>
      </c>
      <c r="O88" s="5">
        <v>1995</v>
      </c>
      <c r="P88" s="5">
        <v>24</v>
      </c>
      <c r="Q88" s="5">
        <v>19</v>
      </c>
      <c r="R88" s="5" t="s">
        <v>45</v>
      </c>
    </row>
    <row r="89" spans="1:18" ht="11.25">
      <c r="A89" s="1" t="s">
        <v>192</v>
      </c>
      <c r="C89" s="1" t="s">
        <v>80</v>
      </c>
      <c r="D89" s="4">
        <v>1108</v>
      </c>
      <c r="E89" s="4">
        <v>1108</v>
      </c>
      <c r="F89" s="4">
        <v>1329.6</v>
      </c>
      <c r="G89" s="22">
        <v>1329.6</v>
      </c>
      <c r="H89" s="4">
        <v>151</v>
      </c>
      <c r="I89" s="5">
        <v>1621</v>
      </c>
      <c r="J89" s="4">
        <v>0.8202344231955583</v>
      </c>
      <c r="K89" s="27">
        <v>1.1</v>
      </c>
      <c r="L89" s="27">
        <v>346</v>
      </c>
      <c r="M89" s="4">
        <v>3.842774566473988</v>
      </c>
      <c r="N89" s="27">
        <v>314</v>
      </c>
      <c r="O89" s="5">
        <v>1992</v>
      </c>
      <c r="P89" s="5">
        <v>22</v>
      </c>
      <c r="Q89" s="5">
        <v>14</v>
      </c>
      <c r="R89" s="5" t="s">
        <v>70</v>
      </c>
    </row>
    <row r="90" spans="1:18" ht="11.25">
      <c r="A90" s="1" t="s">
        <v>194</v>
      </c>
      <c r="C90" s="1" t="s">
        <v>62</v>
      </c>
      <c r="F90" s="4">
        <v>233</v>
      </c>
      <c r="G90" s="22">
        <v>233</v>
      </c>
      <c r="I90" s="5">
        <v>0</v>
      </c>
      <c r="J90" s="4" t="s">
        <v>50</v>
      </c>
      <c r="K90" s="35"/>
      <c r="L90" s="5">
        <v>12</v>
      </c>
      <c r="M90" s="4">
        <v>19.416666666666668</v>
      </c>
      <c r="N90" s="35"/>
      <c r="O90" s="5">
        <v>2005</v>
      </c>
      <c r="R90" s="5" t="s">
        <v>70</v>
      </c>
    </row>
    <row r="91" spans="1:18" ht="11.25">
      <c r="A91" s="1" t="s">
        <v>196</v>
      </c>
      <c r="C91" s="1" t="s">
        <v>197</v>
      </c>
      <c r="E91" s="4">
        <v>468</v>
      </c>
      <c r="G91" s="22">
        <v>468</v>
      </c>
      <c r="H91" s="4">
        <v>80</v>
      </c>
      <c r="I91" s="5">
        <v>641</v>
      </c>
      <c r="J91" s="4">
        <v>0.7301092043681747</v>
      </c>
      <c r="L91" s="5">
        <v>38</v>
      </c>
      <c r="M91" s="4">
        <v>12.31578947368421</v>
      </c>
      <c r="O91" s="5">
        <v>1960</v>
      </c>
      <c r="P91" s="5">
        <v>64</v>
      </c>
      <c r="Q91" s="5">
        <v>55</v>
      </c>
      <c r="R91" s="5" t="s">
        <v>110</v>
      </c>
    </row>
    <row r="92" spans="1:18" ht="11.25">
      <c r="A92" s="1" t="s">
        <v>199</v>
      </c>
      <c r="C92" s="1" t="s">
        <v>56</v>
      </c>
      <c r="F92" s="4">
        <v>1093</v>
      </c>
      <c r="G92" s="22">
        <v>1093</v>
      </c>
      <c r="H92" s="4">
        <v>50</v>
      </c>
      <c r="I92" s="5">
        <v>1107</v>
      </c>
      <c r="J92" s="4">
        <v>0.987353206865402</v>
      </c>
      <c r="K92" s="27">
        <v>2.05</v>
      </c>
      <c r="L92" s="27">
        <v>950</v>
      </c>
      <c r="M92" s="4">
        <v>1.1505263157894736</v>
      </c>
      <c r="N92" s="27">
        <v>464</v>
      </c>
      <c r="O92" s="5">
        <v>1969</v>
      </c>
      <c r="P92" s="5">
        <v>235</v>
      </c>
      <c r="Q92" s="5">
        <v>100</v>
      </c>
      <c r="R92" s="5" t="s">
        <v>75</v>
      </c>
    </row>
    <row r="93" spans="1:18" ht="11.25">
      <c r="A93" s="1" t="s">
        <v>200</v>
      </c>
      <c r="C93" s="1" t="s">
        <v>62</v>
      </c>
      <c r="F93" s="4">
        <v>340</v>
      </c>
      <c r="G93" s="22">
        <v>340</v>
      </c>
      <c r="I93" s="5">
        <v>333</v>
      </c>
      <c r="J93" s="4">
        <v>1.021021021021021</v>
      </c>
      <c r="K93" s="35"/>
      <c r="L93" s="5">
        <v>20</v>
      </c>
      <c r="M93" s="4">
        <v>17</v>
      </c>
      <c r="N93" s="35"/>
      <c r="O93" s="5">
        <v>2000</v>
      </c>
      <c r="R93" s="5" t="s">
        <v>201</v>
      </c>
    </row>
    <row r="94" spans="1:18" ht="11.25">
      <c r="A94" s="1" t="s">
        <v>202</v>
      </c>
      <c r="C94" s="1" t="s">
        <v>151</v>
      </c>
      <c r="F94" s="4">
        <v>447</v>
      </c>
      <c r="G94" s="22">
        <v>447</v>
      </c>
      <c r="H94" s="4">
        <v>69</v>
      </c>
      <c r="I94" s="5">
        <v>327</v>
      </c>
      <c r="J94" s="4">
        <v>1.3669724770642202</v>
      </c>
      <c r="K94" s="27">
        <v>1.71</v>
      </c>
      <c r="L94" s="27">
        <v>120</v>
      </c>
      <c r="M94" s="4">
        <v>3.725</v>
      </c>
      <c r="N94" s="27">
        <v>70</v>
      </c>
      <c r="O94" s="5">
        <v>1995</v>
      </c>
      <c r="P94" s="5">
        <v>8</v>
      </c>
      <c r="Q94" s="5">
        <v>7</v>
      </c>
      <c r="R94" s="5" t="s">
        <v>180</v>
      </c>
    </row>
    <row r="95" spans="1:18" ht="11.25">
      <c r="A95" s="1" t="s">
        <v>203</v>
      </c>
      <c r="C95" s="1" t="s">
        <v>80</v>
      </c>
      <c r="D95" s="4">
        <v>600</v>
      </c>
      <c r="E95" s="4">
        <v>600</v>
      </c>
      <c r="F95" s="4">
        <v>720</v>
      </c>
      <c r="G95" s="22">
        <v>720</v>
      </c>
      <c r="H95" s="4">
        <v>130</v>
      </c>
      <c r="I95" s="5">
        <v>669</v>
      </c>
      <c r="J95" s="4">
        <v>1.0762331838565022</v>
      </c>
      <c r="L95" s="5">
        <v>29</v>
      </c>
      <c r="M95" s="4">
        <v>24.82758620689655</v>
      </c>
      <c r="O95" s="5">
        <v>1994</v>
      </c>
      <c r="P95" s="5">
        <v>11</v>
      </c>
      <c r="Q95" s="5">
        <v>5</v>
      </c>
      <c r="R95" s="5" t="s">
        <v>204</v>
      </c>
    </row>
    <row r="96" spans="1:18" ht="11.25">
      <c r="A96" s="1" t="s">
        <v>205</v>
      </c>
      <c r="C96" s="1" t="s">
        <v>56</v>
      </c>
      <c r="F96" s="4">
        <v>673</v>
      </c>
      <c r="G96" s="22">
        <v>673</v>
      </c>
      <c r="H96" s="4">
        <v>65</v>
      </c>
      <c r="I96" s="5">
        <v>917</v>
      </c>
      <c r="J96" s="4">
        <v>0.7339149400218102</v>
      </c>
      <c r="L96" s="5">
        <v>11</v>
      </c>
      <c r="M96" s="4">
        <v>61.18181818181818</v>
      </c>
      <c r="O96" s="5">
        <v>1984</v>
      </c>
      <c r="P96" s="5">
        <v>27</v>
      </c>
      <c r="Q96" s="5">
        <v>14</v>
      </c>
      <c r="R96" s="5" t="s">
        <v>75</v>
      </c>
    </row>
    <row r="97" spans="1:18" ht="11.25">
      <c r="A97" s="1" t="s">
        <v>206</v>
      </c>
      <c r="C97" s="1" t="s">
        <v>65</v>
      </c>
      <c r="F97" s="4">
        <v>461</v>
      </c>
      <c r="G97" s="22">
        <v>461</v>
      </c>
      <c r="H97" s="4">
        <v>82</v>
      </c>
      <c r="I97" s="5">
        <v>636</v>
      </c>
      <c r="J97" s="4">
        <v>0.7248427672955975</v>
      </c>
      <c r="L97" s="5">
        <v>21</v>
      </c>
      <c r="M97" s="4">
        <v>21.952380952380953</v>
      </c>
      <c r="O97" s="5">
        <v>1994</v>
      </c>
      <c r="P97" s="5">
        <v>12</v>
      </c>
      <c r="Q97" s="5">
        <v>8</v>
      </c>
      <c r="R97" s="5" t="s">
        <v>60</v>
      </c>
    </row>
    <row r="98" spans="1:18" ht="11.25">
      <c r="A98" s="1" t="s">
        <v>207</v>
      </c>
      <c r="C98" s="1" t="s">
        <v>99</v>
      </c>
      <c r="D98" s="4">
        <v>294</v>
      </c>
      <c r="E98" s="4">
        <v>310</v>
      </c>
      <c r="F98" s="4">
        <v>326</v>
      </c>
      <c r="G98" s="22">
        <v>326</v>
      </c>
      <c r="H98" s="4">
        <v>78</v>
      </c>
      <c r="I98" s="5">
        <v>577</v>
      </c>
      <c r="J98" s="4">
        <v>0.5649913344887348</v>
      </c>
      <c r="K98" s="27">
        <v>1.24</v>
      </c>
      <c r="L98" s="27">
        <v>161</v>
      </c>
      <c r="M98" s="4">
        <v>2.0248447204968945</v>
      </c>
      <c r="N98" s="27">
        <v>130</v>
      </c>
      <c r="O98" s="5">
        <v>1974</v>
      </c>
      <c r="P98" s="5">
        <v>34</v>
      </c>
      <c r="Q98" s="5">
        <v>21</v>
      </c>
      <c r="R98" s="5" t="s">
        <v>53</v>
      </c>
    </row>
    <row r="99" spans="1:18" ht="11.25">
      <c r="A99" s="1" t="s">
        <v>208</v>
      </c>
      <c r="C99" s="1" t="s">
        <v>142</v>
      </c>
      <c r="D99" s="4">
        <v>127</v>
      </c>
      <c r="E99" s="4">
        <v>136</v>
      </c>
      <c r="F99" s="4">
        <v>145</v>
      </c>
      <c r="G99" s="22">
        <v>145</v>
      </c>
      <c r="H99" s="4">
        <v>57</v>
      </c>
      <c r="I99" s="5">
        <v>387</v>
      </c>
      <c r="J99" s="4">
        <v>0.37467700258397935</v>
      </c>
      <c r="L99" s="5">
        <v>89</v>
      </c>
      <c r="M99" s="4">
        <v>1.6292134831460674</v>
      </c>
      <c r="O99" s="5">
        <v>1996</v>
      </c>
      <c r="P99" s="5">
        <v>7</v>
      </c>
      <c r="Q99" s="5">
        <v>5</v>
      </c>
      <c r="R99" s="5" t="s">
        <v>83</v>
      </c>
    </row>
    <row r="100" spans="1:18" ht="11.25">
      <c r="A100" s="1" t="s">
        <v>209</v>
      </c>
      <c r="C100" s="1" t="s">
        <v>80</v>
      </c>
      <c r="D100" s="4">
        <v>295</v>
      </c>
      <c r="E100" s="4">
        <v>295</v>
      </c>
      <c r="F100" s="4">
        <v>354</v>
      </c>
      <c r="G100" s="22">
        <v>354</v>
      </c>
      <c r="H100" s="4">
        <v>46</v>
      </c>
      <c r="I100" s="5">
        <v>341</v>
      </c>
      <c r="J100" s="4">
        <v>1.0381231671554252</v>
      </c>
      <c r="L100" s="5">
        <v>153</v>
      </c>
      <c r="M100" s="4">
        <v>2.3137254901960786</v>
      </c>
      <c r="O100" s="5">
        <v>1997</v>
      </c>
      <c r="P100" s="5">
        <v>11</v>
      </c>
      <c r="Q100" s="5">
        <v>7</v>
      </c>
      <c r="R100" s="5" t="s">
        <v>60</v>
      </c>
    </row>
    <row r="101" spans="1:18" ht="11.25">
      <c r="A101" s="1" t="s">
        <v>211</v>
      </c>
      <c r="C101" s="1" t="s">
        <v>56</v>
      </c>
      <c r="F101" s="4">
        <v>439</v>
      </c>
      <c r="G101" s="22">
        <v>439</v>
      </c>
      <c r="H101" s="4">
        <v>219</v>
      </c>
      <c r="I101" s="5">
        <v>462</v>
      </c>
      <c r="J101" s="4">
        <v>0.9502164502164502</v>
      </c>
      <c r="K101" s="27">
        <v>1.11</v>
      </c>
      <c r="L101" s="27">
        <v>97</v>
      </c>
      <c r="M101" s="4">
        <v>4.525773195876289</v>
      </c>
      <c r="N101" s="27">
        <v>87</v>
      </c>
      <c r="O101" s="5">
        <v>1963</v>
      </c>
      <c r="P101" s="5">
        <v>315</v>
      </c>
      <c r="Q101" s="5">
        <v>165</v>
      </c>
      <c r="R101" s="5" t="s">
        <v>83</v>
      </c>
    </row>
    <row r="102" spans="1:18" ht="11.25">
      <c r="A102" s="1" t="s">
        <v>212</v>
      </c>
      <c r="C102" s="1" t="s">
        <v>65</v>
      </c>
      <c r="F102" s="4">
        <v>214</v>
      </c>
      <c r="G102" s="22">
        <v>214</v>
      </c>
      <c r="H102" s="4">
        <v>60</v>
      </c>
      <c r="I102" s="5">
        <v>342</v>
      </c>
      <c r="J102" s="4">
        <v>0.6257309941520468</v>
      </c>
      <c r="L102" s="5">
        <v>184</v>
      </c>
      <c r="M102" s="4">
        <v>1.1630434782608696</v>
      </c>
      <c r="O102" s="5">
        <v>1995</v>
      </c>
      <c r="P102" s="5">
        <v>79</v>
      </c>
      <c r="Q102" s="5">
        <v>71</v>
      </c>
      <c r="R102" s="5" t="s">
        <v>60</v>
      </c>
    </row>
    <row r="103" spans="1:18" ht="11.25">
      <c r="A103" s="1" t="s">
        <v>214</v>
      </c>
      <c r="C103" s="1" t="s">
        <v>62</v>
      </c>
      <c r="F103" s="4">
        <v>420</v>
      </c>
      <c r="G103" s="22">
        <v>420</v>
      </c>
      <c r="I103" s="5">
        <v>553</v>
      </c>
      <c r="J103" s="4">
        <v>0.759493670886076</v>
      </c>
      <c r="L103" s="5">
        <v>554</v>
      </c>
      <c r="M103" s="4">
        <v>0.7581227436823105</v>
      </c>
      <c r="O103" s="5">
        <v>1996</v>
      </c>
      <c r="P103" s="5">
        <v>17</v>
      </c>
      <c r="Q103" s="5">
        <v>16</v>
      </c>
      <c r="R103" s="5" t="s">
        <v>66</v>
      </c>
    </row>
    <row r="104" spans="1:18" ht="11.25">
      <c r="A104" s="1" t="s">
        <v>215</v>
      </c>
      <c r="C104" s="1" t="s">
        <v>216</v>
      </c>
      <c r="E104" s="4">
        <v>282</v>
      </c>
      <c r="G104" s="22">
        <v>282</v>
      </c>
      <c r="H104" s="4">
        <v>191</v>
      </c>
      <c r="I104" s="5">
        <v>559</v>
      </c>
      <c r="J104" s="4">
        <v>0.5044722719141324</v>
      </c>
      <c r="L104" s="5">
        <v>50</v>
      </c>
      <c r="M104" s="4">
        <v>5.64</v>
      </c>
      <c r="O104" s="5">
        <v>1999</v>
      </c>
      <c r="P104" s="38">
        <v>47</v>
      </c>
      <c r="Q104" s="38">
        <v>10</v>
      </c>
      <c r="R104" s="5" t="s">
        <v>94</v>
      </c>
    </row>
    <row r="105" spans="1:18" ht="11.25">
      <c r="A105" s="1" t="s">
        <v>217</v>
      </c>
      <c r="C105" s="1" t="s">
        <v>218</v>
      </c>
      <c r="D105" s="4" t="s">
        <v>49</v>
      </c>
      <c r="G105" s="22">
        <v>0</v>
      </c>
      <c r="H105" s="4" t="s">
        <v>49</v>
      </c>
      <c r="I105" s="5">
        <v>48</v>
      </c>
      <c r="J105" s="4">
        <v>0</v>
      </c>
      <c r="K105" s="26"/>
      <c r="L105" s="5">
        <v>12</v>
      </c>
      <c r="M105" s="4">
        <v>0</v>
      </c>
      <c r="N105" s="26"/>
      <c r="O105" s="5">
        <v>1999</v>
      </c>
      <c r="R105" s="5" t="s">
        <v>75</v>
      </c>
    </row>
    <row r="106" spans="1:18" ht="11.25">
      <c r="A106" s="1" t="s">
        <v>219</v>
      </c>
      <c r="C106" s="1" t="s">
        <v>220</v>
      </c>
      <c r="F106" s="4">
        <v>199</v>
      </c>
      <c r="G106" s="22">
        <v>199</v>
      </c>
      <c r="H106" s="4">
        <v>132</v>
      </c>
      <c r="I106" s="5">
        <v>521</v>
      </c>
      <c r="J106" s="4">
        <v>0.381957773512476</v>
      </c>
      <c r="L106" s="5">
        <v>144</v>
      </c>
      <c r="M106" s="4">
        <v>1.3819444444444444</v>
      </c>
      <c r="O106" s="5">
        <v>1979</v>
      </c>
      <c r="P106" s="5">
        <v>25</v>
      </c>
      <c r="Q106" s="5">
        <v>15</v>
      </c>
      <c r="R106" s="5" t="s">
        <v>94</v>
      </c>
    </row>
    <row r="107" spans="1:18" ht="11.25">
      <c r="A107" s="1" t="s">
        <v>221</v>
      </c>
      <c r="C107" s="1" t="s">
        <v>56</v>
      </c>
      <c r="F107" s="4">
        <v>393</v>
      </c>
      <c r="G107" s="22">
        <v>393</v>
      </c>
      <c r="I107" s="5">
        <v>460</v>
      </c>
      <c r="J107" s="4">
        <v>0.8543478260869565</v>
      </c>
      <c r="K107" s="35"/>
      <c r="L107" s="5">
        <v>77</v>
      </c>
      <c r="M107" s="4">
        <v>5.103896103896104</v>
      </c>
      <c r="N107" s="35"/>
      <c r="O107" s="5">
        <v>1999</v>
      </c>
      <c r="R107" s="5" t="s">
        <v>70</v>
      </c>
    </row>
    <row r="108" spans="1:18" ht="11.25">
      <c r="A108" s="1" t="s">
        <v>222</v>
      </c>
      <c r="C108" s="1" t="s">
        <v>56</v>
      </c>
      <c r="F108" s="4">
        <v>665</v>
      </c>
      <c r="G108" s="22">
        <v>665</v>
      </c>
      <c r="H108" s="4">
        <v>95</v>
      </c>
      <c r="I108" s="5">
        <v>454</v>
      </c>
      <c r="J108" s="4">
        <v>1.4647577092511013</v>
      </c>
      <c r="K108" s="27">
        <v>1.41</v>
      </c>
      <c r="L108" s="27">
        <v>419</v>
      </c>
      <c r="M108" s="4">
        <v>1.5871121718377088</v>
      </c>
      <c r="N108" s="27">
        <v>298</v>
      </c>
      <c r="O108" s="5">
        <v>1988</v>
      </c>
      <c r="P108" s="5">
        <v>67</v>
      </c>
      <c r="Q108" s="5">
        <v>48</v>
      </c>
      <c r="R108" s="5" t="s">
        <v>170</v>
      </c>
    </row>
    <row r="109" spans="1:18" ht="11.25">
      <c r="A109" s="1" t="s">
        <v>223</v>
      </c>
      <c r="C109" s="1" t="s">
        <v>80</v>
      </c>
      <c r="D109" s="4">
        <v>306</v>
      </c>
      <c r="E109" s="4">
        <v>306</v>
      </c>
      <c r="F109" s="4">
        <v>367.2</v>
      </c>
      <c r="G109" s="22">
        <v>367.2</v>
      </c>
      <c r="H109" s="4">
        <v>59</v>
      </c>
      <c r="I109" s="5">
        <v>184</v>
      </c>
      <c r="J109" s="4">
        <v>1.9956521739130435</v>
      </c>
      <c r="K109" s="27">
        <v>0.57</v>
      </c>
      <c r="L109" s="27">
        <v>30</v>
      </c>
      <c r="M109" s="4">
        <v>12.24</v>
      </c>
      <c r="N109" s="27">
        <v>53</v>
      </c>
      <c r="O109" s="5">
        <v>1975</v>
      </c>
      <c r="P109" s="5">
        <v>10</v>
      </c>
      <c r="Q109" s="5">
        <v>5</v>
      </c>
      <c r="R109" s="5" t="s">
        <v>224</v>
      </c>
    </row>
    <row r="110" spans="1:18" ht="11.25">
      <c r="A110" s="1" t="s">
        <v>225</v>
      </c>
      <c r="C110" s="1" t="s">
        <v>44</v>
      </c>
      <c r="D110" s="4">
        <v>128</v>
      </c>
      <c r="F110" s="4">
        <v>149</v>
      </c>
      <c r="G110" s="22">
        <v>149</v>
      </c>
      <c r="H110" s="4">
        <v>53</v>
      </c>
      <c r="I110" s="5">
        <v>501</v>
      </c>
      <c r="J110" s="4">
        <v>0.29740518962075846</v>
      </c>
      <c r="L110" s="5">
        <v>51</v>
      </c>
      <c r="M110" s="4">
        <v>2.9215686274509802</v>
      </c>
      <c r="O110" s="5">
        <v>2000</v>
      </c>
      <c r="P110" s="5">
        <v>101</v>
      </c>
      <c r="Q110" s="5">
        <v>2</v>
      </c>
      <c r="R110" s="5" t="s">
        <v>75</v>
      </c>
    </row>
    <row r="111" spans="1:18" ht="11.25">
      <c r="A111" s="1" t="s">
        <v>226</v>
      </c>
      <c r="C111" s="1" t="s">
        <v>65</v>
      </c>
      <c r="F111" s="4">
        <v>215</v>
      </c>
      <c r="G111" s="22">
        <v>215</v>
      </c>
      <c r="I111" s="5">
        <v>500</v>
      </c>
      <c r="J111" s="4">
        <v>0.43</v>
      </c>
      <c r="K111" s="32"/>
      <c r="L111" s="27">
        <v>3</v>
      </c>
      <c r="M111" s="4">
        <v>71.66666666666667</v>
      </c>
      <c r="N111" s="32"/>
      <c r="O111" s="5">
        <v>1973</v>
      </c>
      <c r="R111" s="5" t="s">
        <v>45</v>
      </c>
    </row>
    <row r="112" spans="1:18" ht="11.25">
      <c r="A112" s="1" t="s">
        <v>228</v>
      </c>
      <c r="C112" s="1" t="s">
        <v>44</v>
      </c>
      <c r="D112" s="4">
        <v>174</v>
      </c>
      <c r="F112" s="4">
        <v>201</v>
      </c>
      <c r="G112" s="22">
        <v>201</v>
      </c>
      <c r="H112" s="4">
        <v>65</v>
      </c>
      <c r="I112" s="5">
        <v>511</v>
      </c>
      <c r="J112" s="4">
        <v>0.3933463796477495</v>
      </c>
      <c r="K112" s="27">
        <v>0.86</v>
      </c>
      <c r="L112" s="27">
        <v>92</v>
      </c>
      <c r="M112" s="4">
        <v>2.1847826086956523</v>
      </c>
      <c r="N112" s="27">
        <v>107</v>
      </c>
      <c r="O112" s="5">
        <v>1969</v>
      </c>
      <c r="P112" s="5">
        <v>309</v>
      </c>
      <c r="Q112" s="5">
        <v>164</v>
      </c>
      <c r="R112" s="5" t="s">
        <v>45</v>
      </c>
    </row>
    <row r="113" spans="1:18" ht="11.25">
      <c r="A113" s="1" t="s">
        <v>229</v>
      </c>
      <c r="C113" s="1" t="s">
        <v>230</v>
      </c>
      <c r="E113" s="4">
        <v>995</v>
      </c>
      <c r="G113" s="22">
        <v>995</v>
      </c>
      <c r="H113" s="4">
        <v>500</v>
      </c>
      <c r="I113" s="5">
        <v>1067</v>
      </c>
      <c r="J113" s="4">
        <v>0.9325210871602624</v>
      </c>
      <c r="K113" s="27">
        <v>3.34</v>
      </c>
      <c r="L113" s="27">
        <v>959</v>
      </c>
      <c r="M113" s="4">
        <v>1.0375391032325338</v>
      </c>
      <c r="N113" s="27">
        <v>287</v>
      </c>
      <c r="O113" s="5">
        <v>1992</v>
      </c>
      <c r="P113" s="5">
        <v>67</v>
      </c>
      <c r="Q113" s="5">
        <v>49</v>
      </c>
      <c r="R113" s="5" t="s">
        <v>201</v>
      </c>
    </row>
    <row r="114" spans="1:18" ht="11.25">
      <c r="A114" s="1" t="s">
        <v>231</v>
      </c>
      <c r="C114" s="1" t="s">
        <v>232</v>
      </c>
      <c r="D114" s="4">
        <v>273</v>
      </c>
      <c r="F114" s="4">
        <v>303</v>
      </c>
      <c r="G114" s="22">
        <v>303</v>
      </c>
      <c r="H114" s="4">
        <v>70</v>
      </c>
      <c r="I114" s="5">
        <v>1117</v>
      </c>
      <c r="J114" s="4">
        <v>0.2712623097582811</v>
      </c>
      <c r="K114" s="27">
        <v>0.38</v>
      </c>
      <c r="L114" s="27">
        <v>78</v>
      </c>
      <c r="M114" s="4">
        <v>3.8846153846153846</v>
      </c>
      <c r="N114" s="27">
        <v>207</v>
      </c>
      <c r="O114" s="5">
        <v>1969</v>
      </c>
      <c r="P114" s="5">
        <v>426</v>
      </c>
      <c r="Q114" s="5">
        <v>228</v>
      </c>
      <c r="R114" s="5" t="s">
        <v>83</v>
      </c>
    </row>
    <row r="115" spans="1:18" ht="11.25">
      <c r="A115" s="1" t="s">
        <v>233</v>
      </c>
      <c r="C115" s="1" t="s">
        <v>234</v>
      </c>
      <c r="D115" s="4" t="s">
        <v>49</v>
      </c>
      <c r="G115" s="22">
        <v>0</v>
      </c>
      <c r="H115" s="4" t="s">
        <v>49</v>
      </c>
      <c r="I115" s="5">
        <v>516</v>
      </c>
      <c r="J115" s="4">
        <v>0</v>
      </c>
      <c r="K115" s="26"/>
      <c r="L115" s="5">
        <v>75</v>
      </c>
      <c r="M115" s="4">
        <v>0</v>
      </c>
      <c r="N115" s="26"/>
      <c r="O115" s="5">
        <v>1998</v>
      </c>
      <c r="R115" s="5" t="s">
        <v>235</v>
      </c>
    </row>
    <row r="116" spans="1:18" ht="11.25">
      <c r="A116" s="1" t="s">
        <v>236</v>
      </c>
      <c r="C116" s="1" t="s">
        <v>237</v>
      </c>
      <c r="D116" s="4" t="s">
        <v>49</v>
      </c>
      <c r="G116" s="22">
        <v>0</v>
      </c>
      <c r="H116" s="4" t="s">
        <v>49</v>
      </c>
      <c r="I116" s="5">
        <v>60</v>
      </c>
      <c r="J116" s="4">
        <v>0</v>
      </c>
      <c r="K116" s="26"/>
      <c r="L116" s="5">
        <v>0</v>
      </c>
      <c r="M116" s="4" t="s">
        <v>50</v>
      </c>
      <c r="N116" s="26"/>
      <c r="O116" s="5">
        <v>2003</v>
      </c>
      <c r="R116" s="5" t="s">
        <v>60</v>
      </c>
    </row>
    <row r="117" spans="1:18" ht="11.25">
      <c r="A117" s="1" t="s">
        <v>238</v>
      </c>
      <c r="C117" s="1" t="s">
        <v>56</v>
      </c>
      <c r="F117" s="4">
        <v>484</v>
      </c>
      <c r="G117" s="22">
        <v>484</v>
      </c>
      <c r="H117" s="4">
        <v>55</v>
      </c>
      <c r="I117" s="5">
        <v>560</v>
      </c>
      <c r="J117" s="4">
        <v>0.8642857142857143</v>
      </c>
      <c r="L117" s="5">
        <v>61</v>
      </c>
      <c r="M117" s="4">
        <v>7.934426229508197</v>
      </c>
      <c r="O117" s="5">
        <v>1984</v>
      </c>
      <c r="P117" s="5">
        <v>45</v>
      </c>
      <c r="Q117" s="5">
        <v>24</v>
      </c>
      <c r="R117" s="5" t="s">
        <v>60</v>
      </c>
    </row>
    <row r="118" spans="1:18" ht="11.25">
      <c r="A118" s="1" t="s">
        <v>239</v>
      </c>
      <c r="C118" s="1" t="s">
        <v>56</v>
      </c>
      <c r="F118" s="4">
        <v>1086</v>
      </c>
      <c r="G118" s="22">
        <v>1086</v>
      </c>
      <c r="I118" s="5">
        <v>1200</v>
      </c>
      <c r="J118" s="4">
        <v>0.905</v>
      </c>
      <c r="K118" s="27">
        <v>1.13</v>
      </c>
      <c r="L118" s="27">
        <v>263</v>
      </c>
      <c r="M118" s="4">
        <v>4.129277566539924</v>
      </c>
      <c r="N118" s="27">
        <v>233</v>
      </c>
      <c r="O118" s="5">
        <v>1982</v>
      </c>
      <c r="P118" s="5">
        <v>40</v>
      </c>
      <c r="Q118" s="5">
        <v>17</v>
      </c>
      <c r="R118" s="5" t="s">
        <v>224</v>
      </c>
    </row>
    <row r="119" spans="1:18" ht="11.25">
      <c r="A119" s="1" t="s">
        <v>240</v>
      </c>
      <c r="C119" s="1" t="s">
        <v>62</v>
      </c>
      <c r="E119" s="4">
        <v>148</v>
      </c>
      <c r="G119" s="22">
        <v>148</v>
      </c>
      <c r="I119" s="5">
        <v>352</v>
      </c>
      <c r="J119" s="4">
        <v>0.42045454545454547</v>
      </c>
      <c r="K119" s="35"/>
      <c r="L119" s="5">
        <v>24</v>
      </c>
      <c r="M119" s="4">
        <v>6.166666666666667</v>
      </c>
      <c r="N119" s="35"/>
      <c r="O119" s="5">
        <v>1966</v>
      </c>
      <c r="R119" s="5" t="s">
        <v>108</v>
      </c>
    </row>
    <row r="120" spans="1:18" ht="11.25">
      <c r="A120" s="1" t="s">
        <v>241</v>
      </c>
      <c r="C120" s="1" t="s">
        <v>65</v>
      </c>
      <c r="F120" s="4">
        <v>240</v>
      </c>
      <c r="G120" s="22">
        <v>240</v>
      </c>
      <c r="H120" s="4">
        <v>83</v>
      </c>
      <c r="I120" s="5">
        <v>530</v>
      </c>
      <c r="J120" s="4">
        <v>0.4528301886792453</v>
      </c>
      <c r="K120" s="32"/>
      <c r="L120" s="27">
        <v>42</v>
      </c>
      <c r="M120" s="4">
        <v>5.714285714285714</v>
      </c>
      <c r="N120" s="32"/>
      <c r="O120" s="5">
        <v>1987</v>
      </c>
      <c r="R120" s="5" t="s">
        <v>75</v>
      </c>
    </row>
    <row r="121" spans="1:18" ht="11.25">
      <c r="A121" s="1" t="s">
        <v>242</v>
      </c>
      <c r="C121" s="1" t="s">
        <v>44</v>
      </c>
      <c r="D121" s="4">
        <v>324</v>
      </c>
      <c r="F121" s="4">
        <v>375</v>
      </c>
      <c r="G121" s="22">
        <v>375</v>
      </c>
      <c r="H121" s="4">
        <v>72</v>
      </c>
      <c r="I121" s="5">
        <v>1405</v>
      </c>
      <c r="J121" s="4">
        <v>0.2669039145907473</v>
      </c>
      <c r="K121" s="27">
        <v>2.2</v>
      </c>
      <c r="L121" s="27">
        <v>535</v>
      </c>
      <c r="M121" s="4">
        <v>0.7009345794392523</v>
      </c>
      <c r="N121" s="27">
        <v>243</v>
      </c>
      <c r="O121" s="5">
        <v>1960</v>
      </c>
      <c r="P121" s="5">
        <v>399</v>
      </c>
      <c r="Q121" s="5">
        <v>258</v>
      </c>
      <c r="R121" s="5" t="s">
        <v>75</v>
      </c>
    </row>
    <row r="122" spans="1:18" ht="11.25">
      <c r="A122" s="1" t="s">
        <v>243</v>
      </c>
      <c r="C122" s="1" t="s">
        <v>44</v>
      </c>
      <c r="D122" s="4">
        <v>546</v>
      </c>
      <c r="F122" s="4">
        <v>632</v>
      </c>
      <c r="G122" s="22">
        <v>632</v>
      </c>
      <c r="H122" s="4">
        <v>86</v>
      </c>
      <c r="I122" s="5">
        <v>466</v>
      </c>
      <c r="J122" s="4">
        <v>1.3562231759656653</v>
      </c>
      <c r="L122" s="5">
        <v>6</v>
      </c>
      <c r="M122" s="4">
        <v>105.33333333333333</v>
      </c>
      <c r="O122" s="5">
        <v>1998</v>
      </c>
      <c r="P122" s="5">
        <v>12</v>
      </c>
      <c r="Q122" s="5">
        <v>2</v>
      </c>
      <c r="R122" s="5" t="s">
        <v>244</v>
      </c>
    </row>
    <row r="123" spans="1:18" ht="11.25">
      <c r="A123" s="1" t="s">
        <v>245</v>
      </c>
      <c r="C123" s="1" t="s">
        <v>246</v>
      </c>
      <c r="F123" s="4">
        <v>267</v>
      </c>
      <c r="G123" s="22">
        <v>267</v>
      </c>
      <c r="H123" s="4">
        <v>116</v>
      </c>
      <c r="I123" s="5">
        <v>395</v>
      </c>
      <c r="J123" s="4">
        <v>0.6759493670886076</v>
      </c>
      <c r="L123" s="5">
        <v>24</v>
      </c>
      <c r="M123" s="4">
        <v>11.125</v>
      </c>
      <c r="O123" s="5">
        <v>1999</v>
      </c>
      <c r="P123" s="5">
        <v>2</v>
      </c>
      <c r="Q123" s="5">
        <v>1</v>
      </c>
      <c r="R123" s="5" t="s">
        <v>170</v>
      </c>
    </row>
    <row r="124" spans="1:18" ht="11.25">
      <c r="A124" s="1" t="s">
        <v>247</v>
      </c>
      <c r="C124" s="1" t="s">
        <v>230</v>
      </c>
      <c r="E124" s="4">
        <v>540</v>
      </c>
      <c r="G124" s="22">
        <v>540</v>
      </c>
      <c r="H124" s="4">
        <v>385</v>
      </c>
      <c r="I124" s="5">
        <v>380</v>
      </c>
      <c r="J124" s="4">
        <v>1.4210526315789473</v>
      </c>
      <c r="L124" s="5">
        <v>92</v>
      </c>
      <c r="M124" s="4">
        <v>5.869565217391305</v>
      </c>
      <c r="O124" s="5">
        <v>1996</v>
      </c>
      <c r="P124" s="5">
        <v>5</v>
      </c>
      <c r="Q124" s="5">
        <v>4</v>
      </c>
      <c r="R124" s="5" t="s">
        <v>66</v>
      </c>
    </row>
    <row r="125" spans="1:18" ht="11.25">
      <c r="A125" s="1" t="s">
        <v>248</v>
      </c>
      <c r="C125" s="1" t="s">
        <v>56</v>
      </c>
      <c r="F125" s="4">
        <v>569</v>
      </c>
      <c r="G125" s="22">
        <v>569</v>
      </c>
      <c r="I125" s="5">
        <v>779</v>
      </c>
      <c r="J125" s="4">
        <v>0.730423620025674</v>
      </c>
      <c r="K125" s="27">
        <v>1.15</v>
      </c>
      <c r="L125" s="27">
        <v>203</v>
      </c>
      <c r="M125" s="4">
        <v>2.8029556650246303</v>
      </c>
      <c r="N125" s="27">
        <v>176</v>
      </c>
      <c r="O125" s="5">
        <v>1985</v>
      </c>
      <c r="P125" s="5">
        <v>91</v>
      </c>
      <c r="Q125" s="5">
        <v>51</v>
      </c>
      <c r="R125" s="5" t="s">
        <v>60</v>
      </c>
    </row>
    <row r="126" spans="1:18" ht="11.25">
      <c r="A126" s="1" t="s">
        <v>249</v>
      </c>
      <c r="C126" s="1" t="s">
        <v>62</v>
      </c>
      <c r="F126" s="4">
        <v>590</v>
      </c>
      <c r="G126" s="22">
        <v>590</v>
      </c>
      <c r="I126" s="5">
        <v>620</v>
      </c>
      <c r="J126" s="4">
        <v>0.9516129032258065</v>
      </c>
      <c r="K126" s="27">
        <v>0.94</v>
      </c>
      <c r="L126" s="27">
        <v>163</v>
      </c>
      <c r="M126" s="4">
        <v>3.6196319018404908</v>
      </c>
      <c r="N126" s="27">
        <v>173</v>
      </c>
      <c r="O126" s="5">
        <v>1971</v>
      </c>
      <c r="P126" s="5">
        <v>93</v>
      </c>
      <c r="Q126" s="5">
        <v>54</v>
      </c>
      <c r="R126" s="5" t="s">
        <v>170</v>
      </c>
    </row>
    <row r="127" spans="1:18" ht="11.25">
      <c r="A127" s="1" t="s">
        <v>250</v>
      </c>
      <c r="C127" s="1" t="s">
        <v>80</v>
      </c>
      <c r="D127" s="4">
        <v>319</v>
      </c>
      <c r="E127" s="4">
        <v>319</v>
      </c>
      <c r="F127" s="4">
        <v>382.8</v>
      </c>
      <c r="G127" s="22">
        <v>382.8</v>
      </c>
      <c r="H127" s="4">
        <v>71</v>
      </c>
      <c r="I127" s="5">
        <v>299</v>
      </c>
      <c r="J127" s="4">
        <v>1.2802675585284282</v>
      </c>
      <c r="K127" s="32"/>
      <c r="L127" s="27">
        <v>3</v>
      </c>
      <c r="M127" s="4">
        <v>127.6</v>
      </c>
      <c r="N127" s="32"/>
      <c r="O127" s="5">
        <v>2001</v>
      </c>
      <c r="R127" s="5" t="s">
        <v>201</v>
      </c>
    </row>
    <row r="128" spans="1:18" ht="11.25">
      <c r="A128" s="1" t="s">
        <v>251</v>
      </c>
      <c r="C128" s="1" t="s">
        <v>56</v>
      </c>
      <c r="F128" s="4">
        <v>1169</v>
      </c>
      <c r="G128" s="22">
        <v>1169</v>
      </c>
      <c r="I128" s="5">
        <v>1646</v>
      </c>
      <c r="J128" s="4">
        <v>0.7102065613608749</v>
      </c>
      <c r="K128" s="27">
        <v>1.09</v>
      </c>
      <c r="L128" s="27">
        <v>328</v>
      </c>
      <c r="M128" s="4">
        <v>3.5640243902439024</v>
      </c>
      <c r="N128" s="27">
        <v>300</v>
      </c>
      <c r="O128" s="5">
        <v>1983</v>
      </c>
      <c r="P128" s="5">
        <v>107</v>
      </c>
      <c r="Q128" s="5">
        <v>65</v>
      </c>
      <c r="R128" s="5" t="s">
        <v>180</v>
      </c>
    </row>
    <row r="129" spans="1:18" ht="11.25">
      <c r="A129" s="1" t="s">
        <v>252</v>
      </c>
      <c r="C129" s="1" t="s">
        <v>56</v>
      </c>
      <c r="F129" s="4">
        <v>2107</v>
      </c>
      <c r="G129" s="22">
        <v>2107</v>
      </c>
      <c r="H129" s="4">
        <v>152</v>
      </c>
      <c r="I129" s="5">
        <v>1367</v>
      </c>
      <c r="J129" s="4">
        <v>1.5413313825896122</v>
      </c>
      <c r="K129" s="27">
        <v>0.72</v>
      </c>
      <c r="L129" s="27">
        <v>568</v>
      </c>
      <c r="M129" s="4">
        <v>3.709507042253521</v>
      </c>
      <c r="N129" s="27">
        <v>784</v>
      </c>
      <c r="O129" s="5">
        <v>1976</v>
      </c>
      <c r="P129" s="5">
        <v>71</v>
      </c>
      <c r="Q129" s="5">
        <v>37</v>
      </c>
      <c r="R129" s="5" t="s">
        <v>60</v>
      </c>
    </row>
    <row r="130" spans="1:18" ht="11.25">
      <c r="A130" s="1" t="s">
        <v>253</v>
      </c>
      <c r="C130" s="1" t="s">
        <v>254</v>
      </c>
      <c r="F130" s="4">
        <v>9829</v>
      </c>
      <c r="G130" s="22">
        <v>9829</v>
      </c>
      <c r="I130" s="5">
        <v>1305</v>
      </c>
      <c r="J130" s="4">
        <v>7.531800766283525</v>
      </c>
      <c r="K130" s="27">
        <v>0</v>
      </c>
      <c r="L130" s="27">
        <v>35</v>
      </c>
      <c r="M130" s="4">
        <v>280.8285714285714</v>
      </c>
      <c r="N130" s="27">
        <v>0</v>
      </c>
      <c r="O130" s="5">
        <v>1974</v>
      </c>
      <c r="P130" s="5">
        <v>74</v>
      </c>
      <c r="Q130" s="5">
        <v>17</v>
      </c>
      <c r="R130" s="5" t="s">
        <v>60</v>
      </c>
    </row>
    <row r="131" spans="1:18" ht="11.25">
      <c r="A131" s="1" t="s">
        <v>255</v>
      </c>
      <c r="C131" s="1" t="s">
        <v>65</v>
      </c>
      <c r="F131" s="4">
        <v>506</v>
      </c>
      <c r="G131" s="22">
        <v>506</v>
      </c>
      <c r="H131" s="4">
        <v>128</v>
      </c>
      <c r="I131" s="5">
        <v>371</v>
      </c>
      <c r="J131" s="4">
        <v>1.3638814016172507</v>
      </c>
      <c r="L131" s="5">
        <v>124</v>
      </c>
      <c r="M131" s="4">
        <v>4.080645161290323</v>
      </c>
      <c r="O131" s="5">
        <v>1994</v>
      </c>
      <c r="P131" s="5">
        <v>18</v>
      </c>
      <c r="Q131" s="5">
        <v>14</v>
      </c>
      <c r="R131" s="5" t="s">
        <v>256</v>
      </c>
    </row>
    <row r="132" spans="1:18" ht="11.25">
      <c r="A132" s="1" t="s">
        <v>257</v>
      </c>
      <c r="C132" s="1" t="s">
        <v>246</v>
      </c>
      <c r="F132" s="4">
        <v>429</v>
      </c>
      <c r="G132" s="22">
        <v>429</v>
      </c>
      <c r="H132" s="4">
        <v>200</v>
      </c>
      <c r="I132" s="5">
        <v>905</v>
      </c>
      <c r="J132" s="4">
        <v>0.4740331491712707</v>
      </c>
      <c r="L132" s="5">
        <v>157</v>
      </c>
      <c r="M132" s="4">
        <v>2.732484076433121</v>
      </c>
      <c r="O132" s="5">
        <v>1998</v>
      </c>
      <c r="P132" s="5">
        <v>6</v>
      </c>
      <c r="Q132" s="5">
        <v>4</v>
      </c>
      <c r="R132" s="5" t="s">
        <v>66</v>
      </c>
    </row>
    <row r="133" spans="1:18" ht="11.25">
      <c r="A133" s="1" t="s">
        <v>258</v>
      </c>
      <c r="C133" s="1" t="s">
        <v>142</v>
      </c>
      <c r="D133" s="4">
        <v>136</v>
      </c>
      <c r="E133" s="4">
        <v>136</v>
      </c>
      <c r="F133" s="4">
        <v>157</v>
      </c>
      <c r="G133" s="22">
        <v>157</v>
      </c>
      <c r="H133" s="4">
        <v>43</v>
      </c>
      <c r="I133" s="5">
        <v>862</v>
      </c>
      <c r="J133" s="4">
        <v>0.18213457076566125</v>
      </c>
      <c r="K133" s="27">
        <v>6.49</v>
      </c>
      <c r="L133" s="27">
        <v>948</v>
      </c>
      <c r="M133" s="4">
        <v>0.16561181434599156</v>
      </c>
      <c r="N133" s="27">
        <v>146</v>
      </c>
      <c r="O133" s="5">
        <v>1947</v>
      </c>
      <c r="P133" s="5">
        <v>736</v>
      </c>
      <c r="Q133" s="5">
        <v>450</v>
      </c>
      <c r="R133" s="5" t="s">
        <v>180</v>
      </c>
    </row>
    <row r="134" spans="1:18" ht="11.25">
      <c r="A134" s="1" t="s">
        <v>259</v>
      </c>
      <c r="C134" s="1" t="s">
        <v>65</v>
      </c>
      <c r="F134" s="4">
        <v>667</v>
      </c>
      <c r="G134" s="22">
        <v>667</v>
      </c>
      <c r="H134" s="4">
        <v>193</v>
      </c>
      <c r="I134" s="5">
        <v>455</v>
      </c>
      <c r="J134" s="4">
        <v>1.4659340659340658</v>
      </c>
      <c r="L134" s="5">
        <v>71</v>
      </c>
      <c r="M134" s="4">
        <v>9.394366197183098</v>
      </c>
      <c r="O134" s="5">
        <v>1986</v>
      </c>
      <c r="P134" s="5">
        <v>53</v>
      </c>
      <c r="Q134" s="5">
        <v>37</v>
      </c>
      <c r="R134" s="5" t="s">
        <v>75</v>
      </c>
    </row>
    <row r="135" spans="1:18" ht="11.25">
      <c r="A135" s="1" t="s">
        <v>260</v>
      </c>
      <c r="C135" s="1" t="s">
        <v>56</v>
      </c>
      <c r="F135" s="4">
        <v>340</v>
      </c>
      <c r="G135" s="22">
        <v>340</v>
      </c>
      <c r="H135" s="4">
        <v>95</v>
      </c>
      <c r="I135" s="5">
        <v>538</v>
      </c>
      <c r="J135" s="4">
        <v>0.6319702602230484</v>
      </c>
      <c r="L135" s="5">
        <v>21</v>
      </c>
      <c r="M135" s="4">
        <v>16.19047619047619</v>
      </c>
      <c r="O135" s="5">
        <v>1990</v>
      </c>
      <c r="P135" s="5">
        <v>23</v>
      </c>
      <c r="Q135" s="5">
        <v>14</v>
      </c>
      <c r="R135" s="5" t="s">
        <v>66</v>
      </c>
    </row>
    <row r="136" spans="1:18" ht="11.25">
      <c r="A136" s="1" t="s">
        <v>261</v>
      </c>
      <c r="C136" s="1" t="s">
        <v>44</v>
      </c>
      <c r="D136" s="4">
        <v>251</v>
      </c>
      <c r="F136" s="4">
        <v>307</v>
      </c>
      <c r="G136" s="22">
        <v>307</v>
      </c>
      <c r="H136" s="4">
        <v>45</v>
      </c>
      <c r="I136" s="5">
        <v>0</v>
      </c>
      <c r="J136" s="4" t="s">
        <v>50</v>
      </c>
      <c r="L136" s="5">
        <v>4</v>
      </c>
      <c r="M136" s="4">
        <v>76.75</v>
      </c>
      <c r="O136" s="5">
        <v>1999</v>
      </c>
      <c r="P136" s="5">
        <v>1</v>
      </c>
      <c r="Q136" s="5">
        <v>1</v>
      </c>
      <c r="R136" s="5" t="s">
        <v>66</v>
      </c>
    </row>
    <row r="137" spans="1:18" ht="11.25">
      <c r="A137" s="1" t="s">
        <v>263</v>
      </c>
      <c r="C137" s="1" t="s">
        <v>56</v>
      </c>
      <c r="F137" s="4">
        <v>510</v>
      </c>
      <c r="G137" s="22">
        <v>510</v>
      </c>
      <c r="H137" s="4">
        <v>112</v>
      </c>
      <c r="I137" s="5">
        <v>475</v>
      </c>
      <c r="J137" s="4">
        <v>1.0736842105263158</v>
      </c>
      <c r="K137" s="27">
        <v>1.27</v>
      </c>
      <c r="L137" s="27">
        <v>180</v>
      </c>
      <c r="M137" s="4">
        <v>2.8333333333333335</v>
      </c>
      <c r="N137" s="27">
        <v>142</v>
      </c>
      <c r="O137" s="5">
        <v>1980</v>
      </c>
      <c r="P137" s="5">
        <v>90</v>
      </c>
      <c r="Q137" s="5">
        <v>64</v>
      </c>
      <c r="R137" s="5" t="s">
        <v>204</v>
      </c>
    </row>
    <row r="138" spans="1:18" ht="11.25">
      <c r="A138" s="1" t="s">
        <v>264</v>
      </c>
      <c r="C138" s="1" t="s">
        <v>80</v>
      </c>
      <c r="D138" s="4">
        <v>568</v>
      </c>
      <c r="E138" s="4">
        <v>568</v>
      </c>
      <c r="F138" s="4">
        <v>681.6</v>
      </c>
      <c r="G138" s="22">
        <v>681.6</v>
      </c>
      <c r="H138" s="4">
        <v>163</v>
      </c>
      <c r="I138" s="5">
        <v>762</v>
      </c>
      <c r="J138" s="4">
        <v>0.8944881889763779</v>
      </c>
      <c r="K138" s="27">
        <v>0.78</v>
      </c>
      <c r="L138" s="27">
        <v>135</v>
      </c>
      <c r="M138" s="4">
        <v>5.048888888888889</v>
      </c>
      <c r="N138" s="27">
        <v>172</v>
      </c>
      <c r="O138" s="5">
        <v>1994</v>
      </c>
      <c r="P138" s="5">
        <v>10</v>
      </c>
      <c r="Q138" s="5">
        <v>6</v>
      </c>
      <c r="R138" s="5" t="s">
        <v>94</v>
      </c>
    </row>
    <row r="139" spans="1:18" ht="11.25">
      <c r="A139" s="1" t="s">
        <v>265</v>
      </c>
      <c r="C139" s="1" t="s">
        <v>65</v>
      </c>
      <c r="F139" s="4">
        <v>291</v>
      </c>
      <c r="G139" s="22">
        <v>291</v>
      </c>
      <c r="H139" s="4">
        <v>175</v>
      </c>
      <c r="I139" s="5">
        <v>351</v>
      </c>
      <c r="J139" s="4">
        <v>0.8290598290598291</v>
      </c>
      <c r="L139" s="5">
        <v>5</v>
      </c>
      <c r="M139" s="4">
        <v>58.2</v>
      </c>
      <c r="O139" s="5">
        <v>1987</v>
      </c>
      <c r="P139" s="5">
        <v>76</v>
      </c>
      <c r="Q139" s="5">
        <v>48</v>
      </c>
      <c r="R139" s="5" t="s">
        <v>244</v>
      </c>
    </row>
    <row r="140" spans="1:18" ht="11.25">
      <c r="A140" s="1" t="s">
        <v>266</v>
      </c>
      <c r="C140" s="1" t="s">
        <v>44</v>
      </c>
      <c r="D140" s="4">
        <v>823</v>
      </c>
      <c r="F140" s="4">
        <v>953</v>
      </c>
      <c r="G140" s="22">
        <v>953</v>
      </c>
      <c r="H140" s="4">
        <v>96</v>
      </c>
      <c r="I140" s="5">
        <v>667</v>
      </c>
      <c r="J140" s="4">
        <v>1.4287856071964018</v>
      </c>
      <c r="L140" s="5">
        <v>161</v>
      </c>
      <c r="M140" s="4">
        <v>5.919254658385094</v>
      </c>
      <c r="O140" s="5">
        <v>1993</v>
      </c>
      <c r="P140" s="5">
        <v>0</v>
      </c>
      <c r="Q140" s="5">
        <v>0</v>
      </c>
      <c r="R140" s="5" t="s">
        <v>119</v>
      </c>
    </row>
    <row r="141" spans="1:18" ht="11.25">
      <c r="A141" s="1" t="s">
        <v>267</v>
      </c>
      <c r="C141" s="1" t="s">
        <v>56</v>
      </c>
      <c r="F141" s="4">
        <v>462</v>
      </c>
      <c r="G141" s="22">
        <v>462</v>
      </c>
      <c r="H141" s="4">
        <v>50</v>
      </c>
      <c r="I141" s="5">
        <v>482</v>
      </c>
      <c r="J141" s="4">
        <v>0.9585062240663901</v>
      </c>
      <c r="K141" s="27">
        <v>0.46</v>
      </c>
      <c r="L141" s="27">
        <v>81</v>
      </c>
      <c r="M141" s="4">
        <v>5.703703703703703</v>
      </c>
      <c r="N141" s="27">
        <v>175</v>
      </c>
      <c r="O141" s="5">
        <v>1988</v>
      </c>
      <c r="P141" s="5">
        <v>37</v>
      </c>
      <c r="Q141" s="5">
        <v>25</v>
      </c>
      <c r="R141" s="5" t="s">
        <v>110</v>
      </c>
    </row>
    <row r="142" spans="1:18" ht="11.25">
      <c r="A142" s="1" t="s">
        <v>268</v>
      </c>
      <c r="C142" s="1" t="s">
        <v>44</v>
      </c>
      <c r="D142" s="4">
        <v>162</v>
      </c>
      <c r="F142" s="4">
        <v>188</v>
      </c>
      <c r="G142" s="22">
        <v>188</v>
      </c>
      <c r="H142" s="4">
        <v>74</v>
      </c>
      <c r="I142" s="5">
        <v>453</v>
      </c>
      <c r="J142" s="4">
        <v>0.41501103752759383</v>
      </c>
      <c r="L142" s="5">
        <v>19</v>
      </c>
      <c r="M142" s="4">
        <v>9.894736842105264</v>
      </c>
      <c r="O142" s="5">
        <v>1949</v>
      </c>
      <c r="P142" s="5">
        <v>5</v>
      </c>
      <c r="Q142" s="5">
        <v>3</v>
      </c>
      <c r="R142" s="5" t="s">
        <v>75</v>
      </c>
    </row>
    <row r="143" spans="1:18" ht="11.25">
      <c r="A143" s="1" t="s">
        <v>269</v>
      </c>
      <c r="C143" s="1" t="s">
        <v>112</v>
      </c>
      <c r="F143" s="4">
        <v>823</v>
      </c>
      <c r="G143" s="22">
        <v>823</v>
      </c>
      <c r="H143" s="4">
        <v>141</v>
      </c>
      <c r="I143" s="5">
        <v>196</v>
      </c>
      <c r="J143" s="4">
        <v>4.198979591836735</v>
      </c>
      <c r="L143" s="5">
        <v>7</v>
      </c>
      <c r="M143" s="4">
        <v>117.57142857142857</v>
      </c>
      <c r="O143" s="5">
        <v>1996</v>
      </c>
      <c r="P143" s="5">
        <v>101</v>
      </c>
      <c r="Q143" s="5">
        <v>35</v>
      </c>
      <c r="R143" s="5" t="s">
        <v>110</v>
      </c>
    </row>
    <row r="144" spans="1:18" ht="11.25">
      <c r="A144" s="1" t="s">
        <v>270</v>
      </c>
      <c r="C144" s="1" t="s">
        <v>65</v>
      </c>
      <c r="F144" s="4">
        <v>337</v>
      </c>
      <c r="G144" s="22">
        <v>337</v>
      </c>
      <c r="I144" s="5">
        <v>529</v>
      </c>
      <c r="J144" s="4">
        <v>0.6370510396975425</v>
      </c>
      <c r="K144" s="32"/>
      <c r="L144" s="27">
        <v>37</v>
      </c>
      <c r="M144" s="4">
        <v>9.108108108108109</v>
      </c>
      <c r="N144" s="32"/>
      <c r="O144" s="5">
        <v>1979</v>
      </c>
      <c r="R144" s="5" t="s">
        <v>83</v>
      </c>
    </row>
    <row r="145" spans="1:18" ht="11.25">
      <c r="A145" s="1" t="s">
        <v>271</v>
      </c>
      <c r="C145" s="1" t="s">
        <v>56</v>
      </c>
      <c r="F145" s="4">
        <v>924</v>
      </c>
      <c r="G145" s="22">
        <v>924</v>
      </c>
      <c r="H145" s="4">
        <v>70</v>
      </c>
      <c r="I145" s="5">
        <v>1182</v>
      </c>
      <c r="J145" s="4">
        <v>0.7817258883248731</v>
      </c>
      <c r="K145" s="27">
        <v>3.29</v>
      </c>
      <c r="L145" s="27">
        <v>438</v>
      </c>
      <c r="M145" s="4">
        <v>2.1095890410958904</v>
      </c>
      <c r="N145" s="27">
        <v>133</v>
      </c>
      <c r="O145" s="5">
        <v>1979</v>
      </c>
      <c r="P145" s="5">
        <v>224</v>
      </c>
      <c r="Q145" s="5">
        <v>141</v>
      </c>
      <c r="R145" s="5" t="s">
        <v>58</v>
      </c>
    </row>
    <row r="146" spans="1:18" ht="11.25">
      <c r="A146" s="1" t="s">
        <v>272</v>
      </c>
      <c r="C146" s="1" t="s">
        <v>99</v>
      </c>
      <c r="D146" s="4">
        <v>289</v>
      </c>
      <c r="E146" s="4">
        <v>305</v>
      </c>
      <c r="F146" s="4">
        <v>321</v>
      </c>
      <c r="G146" s="22">
        <v>321</v>
      </c>
      <c r="H146" s="4">
        <v>49</v>
      </c>
      <c r="I146" s="5">
        <v>678</v>
      </c>
      <c r="J146" s="4">
        <v>0.47345132743362833</v>
      </c>
      <c r="K146" s="27">
        <v>0.93</v>
      </c>
      <c r="L146" s="27">
        <v>120</v>
      </c>
      <c r="M146" s="4">
        <v>2.675</v>
      </c>
      <c r="N146" s="27">
        <v>129</v>
      </c>
      <c r="O146" s="5">
        <v>1992</v>
      </c>
      <c r="P146" s="5">
        <v>27</v>
      </c>
      <c r="Q146" s="5">
        <v>21</v>
      </c>
      <c r="R146" s="5" t="s">
        <v>110</v>
      </c>
    </row>
    <row r="147" spans="1:18" ht="11.25">
      <c r="A147" s="1" t="s">
        <v>273</v>
      </c>
      <c r="C147" s="1" t="s">
        <v>274</v>
      </c>
      <c r="E147" s="4">
        <v>50</v>
      </c>
      <c r="G147" s="22">
        <v>50</v>
      </c>
      <c r="H147" s="4">
        <v>20</v>
      </c>
      <c r="I147" s="5">
        <v>694</v>
      </c>
      <c r="J147" s="4">
        <v>0.07204610951008646</v>
      </c>
      <c r="L147" s="5">
        <v>104</v>
      </c>
      <c r="M147" s="4">
        <v>0.4807692307692308</v>
      </c>
      <c r="O147" s="5">
        <v>1969</v>
      </c>
      <c r="P147" s="5">
        <v>87</v>
      </c>
      <c r="Q147" s="5">
        <v>42</v>
      </c>
      <c r="R147" s="5" t="s">
        <v>53</v>
      </c>
    </row>
    <row r="148" spans="1:18" ht="11.25">
      <c r="A148" s="1" t="s">
        <v>275</v>
      </c>
      <c r="C148" s="1" t="s">
        <v>276</v>
      </c>
      <c r="E148" s="4">
        <v>121.5</v>
      </c>
      <c r="G148" s="22">
        <v>121.5</v>
      </c>
      <c r="H148" s="4">
        <v>59</v>
      </c>
      <c r="I148" s="5">
        <v>522</v>
      </c>
      <c r="J148" s="4">
        <v>0.23275862068965517</v>
      </c>
      <c r="K148" s="5">
        <v>1.3</v>
      </c>
      <c r="L148" s="5">
        <v>301</v>
      </c>
      <c r="M148" s="4">
        <v>0.40365448504983387</v>
      </c>
      <c r="N148" s="5">
        <v>127</v>
      </c>
      <c r="O148" s="5">
        <v>1948</v>
      </c>
      <c r="P148" s="38">
        <v>65</v>
      </c>
      <c r="Q148" s="38">
        <v>43</v>
      </c>
      <c r="R148" s="5" t="s">
        <v>53</v>
      </c>
    </row>
    <row r="149" spans="1:18" ht="11.25">
      <c r="A149" s="1" t="s">
        <v>277</v>
      </c>
      <c r="C149" s="1" t="s">
        <v>230</v>
      </c>
      <c r="E149" s="4">
        <v>1100</v>
      </c>
      <c r="G149" s="22">
        <v>1100</v>
      </c>
      <c r="H149" s="4">
        <v>130</v>
      </c>
      <c r="I149" s="5">
        <v>734</v>
      </c>
      <c r="J149" s="4">
        <v>1.4986376021798364</v>
      </c>
      <c r="K149" s="27">
        <v>1.53</v>
      </c>
      <c r="L149" s="27">
        <v>242</v>
      </c>
      <c r="M149" s="4">
        <v>4.545454545454546</v>
      </c>
      <c r="N149" s="27">
        <v>158</v>
      </c>
      <c r="O149" s="5">
        <v>1986</v>
      </c>
      <c r="P149" s="5">
        <v>115</v>
      </c>
      <c r="Q149" s="5">
        <v>78</v>
      </c>
      <c r="R149" s="5" t="s">
        <v>140</v>
      </c>
    </row>
    <row r="150" spans="1:18" ht="11.25">
      <c r="A150" s="1" t="s">
        <v>278</v>
      </c>
      <c r="C150" s="1" t="s">
        <v>279</v>
      </c>
      <c r="E150" s="4">
        <v>50</v>
      </c>
      <c r="G150" s="22">
        <v>50</v>
      </c>
      <c r="H150" s="4">
        <v>25</v>
      </c>
      <c r="I150" s="5">
        <v>403</v>
      </c>
      <c r="J150" s="4">
        <v>0.12406947890818859</v>
      </c>
      <c r="L150" s="5">
        <v>54</v>
      </c>
      <c r="M150" s="4">
        <v>0.9259259259259259</v>
      </c>
      <c r="O150" s="5">
        <v>1998</v>
      </c>
      <c r="P150" s="5">
        <v>8</v>
      </c>
      <c r="Q150" s="5">
        <v>4</v>
      </c>
      <c r="R150" s="5" t="s">
        <v>75</v>
      </c>
    </row>
    <row r="151" spans="1:18" ht="11.25">
      <c r="A151" s="1" t="s">
        <v>280</v>
      </c>
      <c r="C151" s="1" t="s">
        <v>56</v>
      </c>
      <c r="F151" s="4">
        <v>420</v>
      </c>
      <c r="G151" s="22">
        <v>420</v>
      </c>
      <c r="H151" s="4">
        <v>95</v>
      </c>
      <c r="I151" s="5">
        <v>1032</v>
      </c>
      <c r="J151" s="4">
        <v>0.4069767441860465</v>
      </c>
      <c r="L151" s="5">
        <v>39</v>
      </c>
      <c r="M151" s="4">
        <v>10.76923076923077</v>
      </c>
      <c r="O151" s="5">
        <v>1989</v>
      </c>
      <c r="P151" s="5">
        <v>12</v>
      </c>
      <c r="Q151" s="5">
        <v>11</v>
      </c>
      <c r="R151" s="5" t="s">
        <v>110</v>
      </c>
    </row>
    <row r="152" spans="1:18" ht="11.25">
      <c r="A152" s="1" t="s">
        <v>281</v>
      </c>
      <c r="C152" s="1" t="s">
        <v>56</v>
      </c>
      <c r="F152" s="4">
        <v>2331</v>
      </c>
      <c r="G152" s="22">
        <v>2331</v>
      </c>
      <c r="H152" s="4">
        <v>135</v>
      </c>
      <c r="I152" s="5">
        <v>2400</v>
      </c>
      <c r="J152" s="4">
        <v>0.97125</v>
      </c>
      <c r="K152" s="27">
        <v>1.63</v>
      </c>
      <c r="L152" s="27">
        <v>701</v>
      </c>
      <c r="M152" s="4">
        <v>3.325249643366619</v>
      </c>
      <c r="N152" s="27">
        <v>429</v>
      </c>
      <c r="O152" s="5">
        <v>1977</v>
      </c>
      <c r="P152" s="5">
        <v>232</v>
      </c>
      <c r="Q152" s="5">
        <v>142</v>
      </c>
      <c r="R152" s="5" t="s">
        <v>66</v>
      </c>
    </row>
    <row r="153" spans="1:18" ht="11.25">
      <c r="A153" s="1" t="s">
        <v>282</v>
      </c>
      <c r="C153" s="1" t="s">
        <v>80</v>
      </c>
      <c r="D153" s="4">
        <v>275</v>
      </c>
      <c r="E153" s="4">
        <v>275</v>
      </c>
      <c r="F153" s="4">
        <v>330</v>
      </c>
      <c r="G153" s="22">
        <v>330</v>
      </c>
      <c r="H153" s="4">
        <v>35</v>
      </c>
      <c r="I153" s="5">
        <v>217</v>
      </c>
      <c r="J153" s="4">
        <v>1.5207373271889402</v>
      </c>
      <c r="L153" s="5">
        <v>33</v>
      </c>
      <c r="M153" s="4">
        <v>10</v>
      </c>
      <c r="O153" s="5">
        <v>1999</v>
      </c>
      <c r="P153" s="5">
        <v>6</v>
      </c>
      <c r="Q153" s="5">
        <v>5</v>
      </c>
      <c r="R153" s="5" t="s">
        <v>60</v>
      </c>
    </row>
    <row r="154" spans="1:18" ht="11.25">
      <c r="A154" s="1" t="s">
        <v>284</v>
      </c>
      <c r="C154" s="1" t="s">
        <v>156</v>
      </c>
      <c r="D154" s="4">
        <v>113</v>
      </c>
      <c r="F154" s="4">
        <v>125</v>
      </c>
      <c r="G154" s="22">
        <v>125</v>
      </c>
      <c r="H154" s="4">
        <v>31</v>
      </c>
      <c r="I154" s="5">
        <v>705</v>
      </c>
      <c r="J154" s="4">
        <v>0.1773049645390071</v>
      </c>
      <c r="K154" s="27">
        <v>2.77</v>
      </c>
      <c r="L154" s="27">
        <v>291</v>
      </c>
      <c r="M154" s="4">
        <v>0.42955326460481097</v>
      </c>
      <c r="N154" s="27">
        <v>105</v>
      </c>
      <c r="O154" s="5">
        <v>1928</v>
      </c>
      <c r="P154" s="5">
        <v>976</v>
      </c>
      <c r="Q154" s="5">
        <v>662</v>
      </c>
      <c r="R154" s="5" t="s">
        <v>256</v>
      </c>
    </row>
    <row r="155" spans="1:18" ht="11.25">
      <c r="A155" s="1" t="s">
        <v>285</v>
      </c>
      <c r="C155" s="1" t="s">
        <v>286</v>
      </c>
      <c r="E155" s="4">
        <v>115</v>
      </c>
      <c r="F155" s="4">
        <v>135</v>
      </c>
      <c r="G155" s="22">
        <v>135</v>
      </c>
      <c r="H155" s="4">
        <v>141</v>
      </c>
      <c r="I155" s="5">
        <v>583</v>
      </c>
      <c r="J155" s="4">
        <v>0.23156089193825044</v>
      </c>
      <c r="K155" s="27">
        <v>2.08</v>
      </c>
      <c r="L155" s="27">
        <v>402</v>
      </c>
      <c r="M155" s="4">
        <v>0.3358208955223881</v>
      </c>
      <c r="N155" s="27">
        <v>193</v>
      </c>
      <c r="O155" s="5">
        <v>1983</v>
      </c>
      <c r="P155" s="5">
        <v>216</v>
      </c>
      <c r="Q155" s="5">
        <v>162</v>
      </c>
      <c r="R155" s="5" t="s">
        <v>256</v>
      </c>
    </row>
    <row r="156" spans="1:18" ht="11.25">
      <c r="A156" s="1" t="s">
        <v>288</v>
      </c>
      <c r="C156" s="1" t="s">
        <v>80</v>
      </c>
      <c r="D156" s="4">
        <v>1453</v>
      </c>
      <c r="E156" s="4">
        <v>1453</v>
      </c>
      <c r="F156" s="4">
        <v>1743.6</v>
      </c>
      <c r="G156" s="22">
        <v>1743.6</v>
      </c>
      <c r="H156" s="4">
        <v>399</v>
      </c>
      <c r="I156" s="5">
        <v>2824</v>
      </c>
      <c r="J156" s="4">
        <v>0.6174220963172804</v>
      </c>
      <c r="K156" s="27">
        <v>1.23</v>
      </c>
      <c r="L156" s="36">
        <v>1012</v>
      </c>
      <c r="M156" s="4">
        <v>1.7229249011857706</v>
      </c>
      <c r="N156" s="27">
        <v>822</v>
      </c>
      <c r="O156" s="5">
        <v>1981</v>
      </c>
      <c r="P156" s="5">
        <v>498</v>
      </c>
      <c r="Q156" s="5">
        <v>286</v>
      </c>
      <c r="R156" s="5" t="s">
        <v>256</v>
      </c>
    </row>
    <row r="157" spans="1:18" ht="11.25">
      <c r="A157" s="1" t="s">
        <v>289</v>
      </c>
      <c r="C157" s="1" t="s">
        <v>65</v>
      </c>
      <c r="F157" s="4">
        <v>289</v>
      </c>
      <c r="G157" s="22">
        <v>289</v>
      </c>
      <c r="H157" s="4">
        <v>89</v>
      </c>
      <c r="I157" s="5">
        <v>325</v>
      </c>
      <c r="J157" s="4">
        <v>0.8892307692307693</v>
      </c>
      <c r="K157" s="32"/>
      <c r="L157" s="27">
        <v>0</v>
      </c>
      <c r="M157" s="4" t="s">
        <v>50</v>
      </c>
      <c r="N157" s="32"/>
      <c r="O157" s="5">
        <v>2003</v>
      </c>
      <c r="R157" s="5" t="s">
        <v>75</v>
      </c>
    </row>
    <row r="158" spans="1:18" ht="11.25">
      <c r="A158" s="1" t="s">
        <v>290</v>
      </c>
      <c r="C158" s="1" t="s">
        <v>44</v>
      </c>
      <c r="D158" s="4">
        <v>765</v>
      </c>
      <c r="F158" s="4">
        <v>886</v>
      </c>
      <c r="G158" s="22">
        <v>886</v>
      </c>
      <c r="H158" s="4">
        <v>166</v>
      </c>
      <c r="I158" s="5">
        <v>1193</v>
      </c>
      <c r="J158" s="4">
        <v>0.7426655490360435</v>
      </c>
      <c r="K158" s="27">
        <v>1.67</v>
      </c>
      <c r="L158" s="27">
        <v>383</v>
      </c>
      <c r="M158" s="4">
        <v>2.31331592689295</v>
      </c>
      <c r="N158" s="27">
        <v>230</v>
      </c>
      <c r="O158" s="5">
        <v>1962</v>
      </c>
      <c r="P158" s="5">
        <v>327</v>
      </c>
      <c r="Q158" s="5">
        <v>187</v>
      </c>
      <c r="R158" s="5" t="s">
        <v>110</v>
      </c>
    </row>
    <row r="159" spans="1:18" ht="11.25">
      <c r="A159" s="1" t="s">
        <v>291</v>
      </c>
      <c r="C159" s="1" t="s">
        <v>56</v>
      </c>
      <c r="F159" s="4">
        <v>520</v>
      </c>
      <c r="G159" s="22">
        <v>520</v>
      </c>
      <c r="H159" s="4">
        <v>95</v>
      </c>
      <c r="I159" s="5">
        <v>824</v>
      </c>
      <c r="J159" s="4">
        <v>0.6310679611650486</v>
      </c>
      <c r="K159" s="27">
        <v>1.85</v>
      </c>
      <c r="L159" s="27">
        <v>325</v>
      </c>
      <c r="M159" s="4">
        <v>1.6</v>
      </c>
      <c r="N159" s="27">
        <v>176</v>
      </c>
      <c r="O159" s="5">
        <v>1977</v>
      </c>
      <c r="P159" s="5">
        <v>242</v>
      </c>
      <c r="Q159" s="5">
        <v>153</v>
      </c>
      <c r="R159" s="5" t="s">
        <v>110</v>
      </c>
    </row>
    <row r="160" spans="1:18" ht="11.25">
      <c r="A160" s="1" t="s">
        <v>292</v>
      </c>
      <c r="C160" s="1" t="s">
        <v>293</v>
      </c>
      <c r="E160" s="4">
        <v>250</v>
      </c>
      <c r="G160" s="22">
        <v>250</v>
      </c>
      <c r="H160" s="4">
        <v>100</v>
      </c>
      <c r="I160" s="5">
        <v>427</v>
      </c>
      <c r="J160" s="4">
        <v>0.585480093676815</v>
      </c>
      <c r="K160" s="27">
        <v>0.75</v>
      </c>
      <c r="L160" s="27">
        <v>51</v>
      </c>
      <c r="M160" s="4">
        <v>4.901960784313726</v>
      </c>
      <c r="N160" s="27">
        <v>68</v>
      </c>
      <c r="O160" s="5">
        <v>1967</v>
      </c>
      <c r="P160" s="5">
        <v>463</v>
      </c>
      <c r="Q160" s="5">
        <v>250</v>
      </c>
      <c r="R160" s="5" t="s">
        <v>294</v>
      </c>
    </row>
    <row r="161" spans="1:18" ht="11.25">
      <c r="A161" s="1" t="s">
        <v>296</v>
      </c>
      <c r="C161" s="1" t="s">
        <v>80</v>
      </c>
      <c r="D161" s="4">
        <v>389</v>
      </c>
      <c r="E161" s="4">
        <v>389</v>
      </c>
      <c r="F161" s="4">
        <v>466.8</v>
      </c>
      <c r="G161" s="22">
        <v>466.8</v>
      </c>
      <c r="H161" s="4">
        <v>145</v>
      </c>
      <c r="I161" s="5">
        <v>497</v>
      </c>
      <c r="J161" s="4">
        <v>0.939235412474849</v>
      </c>
      <c r="K161" s="27">
        <v>0</v>
      </c>
      <c r="L161" s="27">
        <v>0</v>
      </c>
      <c r="M161" s="4" t="s">
        <v>50</v>
      </c>
      <c r="N161" s="27">
        <v>0</v>
      </c>
      <c r="O161" s="5">
        <v>1978</v>
      </c>
      <c r="P161" s="5">
        <v>82</v>
      </c>
      <c r="Q161" s="5">
        <v>48</v>
      </c>
      <c r="R161" s="5" t="s">
        <v>294</v>
      </c>
    </row>
    <row r="162" spans="1:18" ht="11.25">
      <c r="A162" s="1" t="s">
        <v>297</v>
      </c>
      <c r="C162" s="1" t="s">
        <v>156</v>
      </c>
      <c r="F162" s="4">
        <v>152</v>
      </c>
      <c r="G162" s="22">
        <v>152</v>
      </c>
      <c r="H162" s="4">
        <v>145</v>
      </c>
      <c r="I162" s="5">
        <v>464</v>
      </c>
      <c r="J162" s="4">
        <v>0.3275862068965517</v>
      </c>
      <c r="K162" s="27">
        <v>4.63</v>
      </c>
      <c r="L162" s="27">
        <v>709</v>
      </c>
      <c r="M162" s="4">
        <v>0.2143864598025388</v>
      </c>
      <c r="N162" s="27">
        <v>153</v>
      </c>
      <c r="O162" s="5">
        <v>1974</v>
      </c>
      <c r="P162" s="5">
        <v>669</v>
      </c>
      <c r="Q162" s="5">
        <v>471</v>
      </c>
      <c r="R162" s="5" t="s">
        <v>294</v>
      </c>
    </row>
    <row r="163" spans="1:18" ht="11.25">
      <c r="A163" s="1" t="s">
        <v>298</v>
      </c>
      <c r="C163" s="1" t="s">
        <v>56</v>
      </c>
      <c r="F163" s="4">
        <v>380</v>
      </c>
      <c r="G163" s="22">
        <v>380</v>
      </c>
      <c r="H163" s="4">
        <v>50</v>
      </c>
      <c r="I163" s="5">
        <v>612</v>
      </c>
      <c r="J163" s="4">
        <v>0.6209150326797386</v>
      </c>
      <c r="L163" s="5">
        <v>157</v>
      </c>
      <c r="M163" s="4">
        <v>2.4203821656050954</v>
      </c>
      <c r="O163" s="5">
        <v>1995</v>
      </c>
      <c r="P163" s="5">
        <v>40</v>
      </c>
      <c r="Q163" s="5">
        <v>28</v>
      </c>
      <c r="R163" s="5" t="s">
        <v>66</v>
      </c>
    </row>
    <row r="164" spans="1:18" ht="11.25">
      <c r="A164" s="1" t="s">
        <v>299</v>
      </c>
      <c r="C164" s="1" t="s">
        <v>80</v>
      </c>
      <c r="D164" s="4">
        <v>371</v>
      </c>
      <c r="E164" s="4">
        <v>371</v>
      </c>
      <c r="F164" s="4">
        <v>445.2</v>
      </c>
      <c r="G164" s="22">
        <v>445.2</v>
      </c>
      <c r="H164" s="4">
        <v>90</v>
      </c>
      <c r="I164" s="5">
        <v>315</v>
      </c>
      <c r="J164" s="4">
        <v>1.4133333333333333</v>
      </c>
      <c r="L164" s="5">
        <v>60</v>
      </c>
      <c r="M164" s="4">
        <v>7.42</v>
      </c>
      <c r="O164" s="5">
        <v>1976</v>
      </c>
      <c r="P164" s="5">
        <v>55</v>
      </c>
      <c r="Q164" s="5">
        <v>31</v>
      </c>
      <c r="R164" s="5" t="s">
        <v>60</v>
      </c>
    </row>
    <row r="165" spans="1:18" ht="11.25">
      <c r="A165" s="1" t="s">
        <v>301</v>
      </c>
      <c r="C165" s="1" t="s">
        <v>56</v>
      </c>
      <c r="F165" s="4">
        <v>1491</v>
      </c>
      <c r="G165" s="22">
        <v>1491</v>
      </c>
      <c r="H165" s="4">
        <v>135</v>
      </c>
      <c r="I165" s="5">
        <v>1198</v>
      </c>
      <c r="J165" s="4">
        <v>1.2445742904841401</v>
      </c>
      <c r="K165" s="27">
        <v>1.52</v>
      </c>
      <c r="L165" s="27">
        <v>541</v>
      </c>
      <c r="M165" s="4">
        <v>2.756007393715342</v>
      </c>
      <c r="N165" s="27">
        <v>357</v>
      </c>
      <c r="O165" s="5">
        <v>1974</v>
      </c>
      <c r="P165" s="5">
        <v>192</v>
      </c>
      <c r="Q165" s="5">
        <v>132</v>
      </c>
      <c r="R165" s="5" t="s">
        <v>45</v>
      </c>
    </row>
    <row r="166" spans="1:18" ht="11.25">
      <c r="A166" s="1" t="s">
        <v>302</v>
      </c>
      <c r="C166" s="1" t="s">
        <v>65</v>
      </c>
      <c r="F166" s="4">
        <v>490</v>
      </c>
      <c r="G166" s="22">
        <v>490</v>
      </c>
      <c r="H166" s="4">
        <v>103</v>
      </c>
      <c r="I166" s="5">
        <v>404</v>
      </c>
      <c r="J166" s="4">
        <v>1.2128712871287128</v>
      </c>
      <c r="K166" s="27">
        <v>1.54</v>
      </c>
      <c r="L166" s="27">
        <v>307</v>
      </c>
      <c r="M166" s="4">
        <v>1.5960912052117264</v>
      </c>
      <c r="N166" s="27">
        <v>199</v>
      </c>
      <c r="O166" s="5">
        <v>1964</v>
      </c>
      <c r="P166" s="5">
        <v>342</v>
      </c>
      <c r="Q166" s="5">
        <v>214</v>
      </c>
      <c r="R166" s="5" t="s">
        <v>45</v>
      </c>
    </row>
    <row r="167" spans="1:18" ht="11.25">
      <c r="A167" s="1" t="s">
        <v>303</v>
      </c>
      <c r="C167" s="1" t="s">
        <v>56</v>
      </c>
      <c r="F167" s="4">
        <v>2463</v>
      </c>
      <c r="G167" s="22">
        <v>2463</v>
      </c>
      <c r="H167" s="4">
        <v>160</v>
      </c>
      <c r="I167" s="5">
        <v>2397</v>
      </c>
      <c r="J167" s="4">
        <v>1.027534418022528</v>
      </c>
      <c r="K167" s="27">
        <v>2.46</v>
      </c>
      <c r="L167" s="36">
        <v>1047</v>
      </c>
      <c r="M167" s="4">
        <v>2.35243553008596</v>
      </c>
      <c r="N167" s="27">
        <v>425</v>
      </c>
      <c r="O167" s="5">
        <v>1973</v>
      </c>
      <c r="P167" s="5">
        <v>218</v>
      </c>
      <c r="Q167" s="5">
        <v>112</v>
      </c>
      <c r="R167" s="5" t="s">
        <v>140</v>
      </c>
    </row>
    <row r="168" spans="1:18" ht="11.25">
      <c r="A168" s="1" t="s">
        <v>304</v>
      </c>
      <c r="C168" s="1" t="s">
        <v>56</v>
      </c>
      <c r="F168" s="4">
        <v>1607</v>
      </c>
      <c r="G168" s="22">
        <v>1607</v>
      </c>
      <c r="H168" s="4">
        <v>96</v>
      </c>
      <c r="I168" s="5">
        <v>1662</v>
      </c>
      <c r="J168" s="4">
        <v>0.96690734055355</v>
      </c>
      <c r="K168" s="27">
        <v>1.4</v>
      </c>
      <c r="L168" s="27">
        <v>646</v>
      </c>
      <c r="M168" s="4">
        <v>2.4876160990712073</v>
      </c>
      <c r="N168" s="27">
        <v>461</v>
      </c>
      <c r="O168" s="5">
        <v>1980</v>
      </c>
      <c r="P168" s="5">
        <v>119</v>
      </c>
      <c r="Q168" s="5">
        <v>72</v>
      </c>
      <c r="R168" s="5" t="s">
        <v>170</v>
      </c>
    </row>
    <row r="169" spans="1:18" ht="11.25">
      <c r="A169" s="1" t="s">
        <v>305</v>
      </c>
      <c r="C169" s="1" t="s">
        <v>56</v>
      </c>
      <c r="F169" s="4">
        <v>1470</v>
      </c>
      <c r="G169" s="22">
        <v>1470</v>
      </c>
      <c r="H169" s="4">
        <v>75</v>
      </c>
      <c r="I169" s="5">
        <v>2552</v>
      </c>
      <c r="J169" s="4">
        <v>0.5760188087774295</v>
      </c>
      <c r="K169" s="27">
        <v>1.12</v>
      </c>
      <c r="L169" s="27">
        <v>446</v>
      </c>
      <c r="M169" s="4">
        <v>3.295964125560538</v>
      </c>
      <c r="N169" s="27">
        <v>399</v>
      </c>
      <c r="O169" s="5">
        <v>1979</v>
      </c>
      <c r="P169" s="5">
        <v>92</v>
      </c>
      <c r="Q169" s="5">
        <v>57</v>
      </c>
      <c r="R169" s="5" t="s">
        <v>170</v>
      </c>
    </row>
    <row r="170" spans="1:18" ht="11.25">
      <c r="A170" s="1" t="s">
        <v>306</v>
      </c>
      <c r="C170" s="1" t="s">
        <v>307</v>
      </c>
      <c r="E170" s="4">
        <v>111</v>
      </c>
      <c r="G170" s="22">
        <v>111</v>
      </c>
      <c r="H170" s="4">
        <v>57</v>
      </c>
      <c r="I170" s="5">
        <v>388</v>
      </c>
      <c r="J170" s="4">
        <v>0.2860824742268041</v>
      </c>
      <c r="K170" s="27">
        <v>0.7</v>
      </c>
      <c r="L170" s="27">
        <v>134</v>
      </c>
      <c r="M170" s="4">
        <v>0.8283582089552238</v>
      </c>
      <c r="N170" s="27">
        <v>191</v>
      </c>
      <c r="O170" s="5">
        <v>1970</v>
      </c>
      <c r="P170" s="5">
        <v>529</v>
      </c>
      <c r="Q170" s="5">
        <v>347</v>
      </c>
      <c r="R170" s="5" t="s">
        <v>60</v>
      </c>
    </row>
    <row r="171" spans="1:18" ht="11.25">
      <c r="A171" s="1" t="s">
        <v>308</v>
      </c>
      <c r="C171" s="1" t="s">
        <v>80</v>
      </c>
      <c r="D171" s="4">
        <v>483</v>
      </c>
      <c r="E171" s="4">
        <v>483</v>
      </c>
      <c r="F171" s="4">
        <v>579.6</v>
      </c>
      <c r="G171" s="22">
        <v>579.6</v>
      </c>
      <c r="H171" s="4">
        <v>71</v>
      </c>
      <c r="I171" s="5">
        <v>426</v>
      </c>
      <c r="J171" s="4">
        <v>1.36056338028169</v>
      </c>
      <c r="K171" s="27">
        <v>2.23</v>
      </c>
      <c r="L171" s="27">
        <v>134</v>
      </c>
      <c r="M171" s="4">
        <v>4.325373134328358</v>
      </c>
      <c r="N171" s="27">
        <v>60</v>
      </c>
      <c r="O171" s="5">
        <v>1995</v>
      </c>
      <c r="P171" s="5">
        <v>39</v>
      </c>
      <c r="Q171" s="5">
        <v>33</v>
      </c>
      <c r="R171" s="5" t="s">
        <v>235</v>
      </c>
    </row>
    <row r="172" spans="1:18" ht="11.25">
      <c r="A172" s="1" t="s">
        <v>309</v>
      </c>
      <c r="C172" s="1" t="s">
        <v>142</v>
      </c>
      <c r="D172" s="4">
        <v>138</v>
      </c>
      <c r="E172" s="4">
        <v>138</v>
      </c>
      <c r="F172" s="4">
        <v>159</v>
      </c>
      <c r="G172" s="22">
        <v>159</v>
      </c>
      <c r="I172" s="5">
        <v>1183</v>
      </c>
      <c r="J172" s="4">
        <v>0.13440405748098055</v>
      </c>
      <c r="K172" s="27">
        <v>1.21</v>
      </c>
      <c r="L172" s="27">
        <v>227</v>
      </c>
      <c r="M172" s="4">
        <v>0.7004405286343612</v>
      </c>
      <c r="N172" s="27">
        <v>188</v>
      </c>
      <c r="O172" s="5">
        <v>1941</v>
      </c>
      <c r="P172" s="5">
        <v>840</v>
      </c>
      <c r="Q172" s="5">
        <v>580</v>
      </c>
      <c r="R172" s="5" t="s">
        <v>83</v>
      </c>
    </row>
    <row r="173" spans="1:18" ht="11.25">
      <c r="A173" s="1" t="s">
        <v>310</v>
      </c>
      <c r="C173" s="1" t="s">
        <v>80</v>
      </c>
      <c r="D173" s="4">
        <v>242</v>
      </c>
      <c r="E173" s="4">
        <v>242</v>
      </c>
      <c r="F173" s="4">
        <v>290.4</v>
      </c>
      <c r="G173" s="22">
        <v>290.4</v>
      </c>
      <c r="H173" s="4">
        <v>42</v>
      </c>
      <c r="I173" s="5">
        <v>286</v>
      </c>
      <c r="J173" s="4">
        <v>1.0153846153846153</v>
      </c>
      <c r="K173" s="32"/>
      <c r="L173" s="27">
        <v>0</v>
      </c>
      <c r="M173" s="4" t="s">
        <v>50</v>
      </c>
      <c r="N173" s="32"/>
      <c r="O173" s="5">
        <v>2003</v>
      </c>
      <c r="R173" s="5" t="s">
        <v>60</v>
      </c>
    </row>
    <row r="174" spans="1:18" ht="11.25">
      <c r="A174" s="1" t="s">
        <v>311</v>
      </c>
      <c r="C174" s="1" t="s">
        <v>312</v>
      </c>
      <c r="E174" s="4">
        <v>120</v>
      </c>
      <c r="G174" s="22">
        <v>120</v>
      </c>
      <c r="H174" s="4">
        <v>40</v>
      </c>
      <c r="I174" s="5">
        <v>852</v>
      </c>
      <c r="J174" s="4">
        <v>0.14084507042253522</v>
      </c>
      <c r="L174" s="5">
        <v>35</v>
      </c>
      <c r="M174" s="4">
        <v>3.4285714285714284</v>
      </c>
      <c r="O174" s="5">
        <v>1986</v>
      </c>
      <c r="P174" s="5">
        <v>21</v>
      </c>
      <c r="Q174" s="5">
        <v>15</v>
      </c>
      <c r="R174" s="5" t="s">
        <v>110</v>
      </c>
    </row>
    <row r="175" spans="1:18" ht="11.25">
      <c r="A175" s="1" t="s">
        <v>313</v>
      </c>
      <c r="C175" s="1" t="s">
        <v>314</v>
      </c>
      <c r="E175" s="4">
        <v>65</v>
      </c>
      <c r="G175" s="22">
        <v>65</v>
      </c>
      <c r="H175" s="4">
        <v>55</v>
      </c>
      <c r="I175" s="5">
        <v>1207</v>
      </c>
      <c r="J175" s="4">
        <v>0.053852526926263466</v>
      </c>
      <c r="K175" s="27">
        <v>0.65</v>
      </c>
      <c r="L175" s="27">
        <v>215</v>
      </c>
      <c r="M175" s="4">
        <v>0.3023255813953488</v>
      </c>
      <c r="N175" s="27">
        <v>333</v>
      </c>
      <c r="O175" s="5">
        <v>1967</v>
      </c>
      <c r="P175" s="5">
        <v>584</v>
      </c>
      <c r="Q175" s="5">
        <v>400</v>
      </c>
      <c r="R175" s="5" t="s">
        <v>94</v>
      </c>
    </row>
    <row r="176" spans="1:18" ht="11.25">
      <c r="A176" s="1" t="s">
        <v>316</v>
      </c>
      <c r="C176" s="1" t="s">
        <v>65</v>
      </c>
      <c r="F176" s="4">
        <v>385</v>
      </c>
      <c r="G176" s="22">
        <v>385</v>
      </c>
      <c r="I176" s="5">
        <v>568</v>
      </c>
      <c r="J176" s="4">
        <v>0.6778169014084507</v>
      </c>
      <c r="L176" s="5">
        <v>46</v>
      </c>
      <c r="M176" s="4">
        <v>8.369565217391305</v>
      </c>
      <c r="O176" s="5">
        <v>1994</v>
      </c>
      <c r="P176" s="5">
        <v>16</v>
      </c>
      <c r="Q176" s="5">
        <v>14</v>
      </c>
      <c r="R176" s="5" t="s">
        <v>75</v>
      </c>
    </row>
    <row r="177" spans="1:18" ht="11.25">
      <c r="A177" s="1" t="s">
        <v>317</v>
      </c>
      <c r="C177" s="1" t="s">
        <v>56</v>
      </c>
      <c r="F177" s="4">
        <v>514</v>
      </c>
      <c r="G177" s="22">
        <v>514</v>
      </c>
      <c r="H177" s="4">
        <v>181</v>
      </c>
      <c r="I177" s="5">
        <v>802</v>
      </c>
      <c r="J177" s="4">
        <v>0.6408977556109726</v>
      </c>
      <c r="K177" s="27">
        <v>1.09</v>
      </c>
      <c r="L177" s="27">
        <v>187</v>
      </c>
      <c r="M177" s="4">
        <v>2.748663101604278</v>
      </c>
      <c r="N177" s="27">
        <v>172</v>
      </c>
      <c r="O177" s="5">
        <v>1981</v>
      </c>
      <c r="P177" s="5">
        <v>87</v>
      </c>
      <c r="Q177" s="5">
        <v>50</v>
      </c>
      <c r="R177" s="5" t="s">
        <v>58</v>
      </c>
    </row>
    <row r="178" spans="1:18" ht="11.25">
      <c r="A178" s="1" t="s">
        <v>318</v>
      </c>
      <c r="C178" s="1" t="s">
        <v>254</v>
      </c>
      <c r="F178" s="4">
        <v>8945</v>
      </c>
      <c r="G178" s="22">
        <v>8945</v>
      </c>
      <c r="I178" s="5">
        <v>644</v>
      </c>
      <c r="J178" s="4">
        <v>13.889751552795031</v>
      </c>
      <c r="K178" s="27">
        <v>0</v>
      </c>
      <c r="L178" s="27">
        <v>43</v>
      </c>
      <c r="M178" s="4">
        <v>208.02325581395348</v>
      </c>
      <c r="N178" s="27">
        <v>0</v>
      </c>
      <c r="O178" s="5">
        <v>1965</v>
      </c>
      <c r="P178" s="5">
        <v>60</v>
      </c>
      <c r="Q178" s="5">
        <v>20</v>
      </c>
      <c r="R178" s="5" t="s">
        <v>75</v>
      </c>
    </row>
    <row r="179" spans="1:18" ht="11.25">
      <c r="A179" s="1" t="s">
        <v>319</v>
      </c>
      <c r="C179" s="1" t="s">
        <v>44</v>
      </c>
      <c r="D179" s="4">
        <v>553</v>
      </c>
      <c r="F179" s="4">
        <v>640</v>
      </c>
      <c r="G179" s="22">
        <v>640</v>
      </c>
      <c r="H179" s="4">
        <v>86</v>
      </c>
      <c r="I179" s="5">
        <v>768</v>
      </c>
      <c r="J179" s="4">
        <v>0.8333333333333334</v>
      </c>
      <c r="L179" s="5">
        <v>122</v>
      </c>
      <c r="M179" s="4">
        <v>5.245901639344262</v>
      </c>
      <c r="O179" s="5">
        <v>1987</v>
      </c>
      <c r="P179" s="5">
        <v>58</v>
      </c>
      <c r="Q179" s="5">
        <v>47</v>
      </c>
      <c r="R179" s="5" t="s">
        <v>75</v>
      </c>
    </row>
    <row r="180" spans="1:18" ht="11.25">
      <c r="A180" s="1" t="s">
        <v>320</v>
      </c>
      <c r="C180" s="1" t="s">
        <v>56</v>
      </c>
      <c r="F180" s="4">
        <v>2373</v>
      </c>
      <c r="G180" s="22">
        <v>2373</v>
      </c>
      <c r="H180" s="4">
        <v>95</v>
      </c>
      <c r="I180" s="5">
        <v>2223</v>
      </c>
      <c r="J180" s="4">
        <v>1.067476383265857</v>
      </c>
      <c r="K180" s="27">
        <v>1.99</v>
      </c>
      <c r="L180" s="27">
        <v>892</v>
      </c>
      <c r="M180" s="4">
        <v>2.6603139013452917</v>
      </c>
      <c r="N180" s="27">
        <v>449</v>
      </c>
      <c r="O180" s="5">
        <v>1969</v>
      </c>
      <c r="P180" s="5">
        <v>314</v>
      </c>
      <c r="Q180" s="5">
        <v>138</v>
      </c>
      <c r="R180" s="5" t="s">
        <v>170</v>
      </c>
    </row>
    <row r="181" spans="1:18" ht="11.25">
      <c r="A181" s="1" t="s">
        <v>321</v>
      </c>
      <c r="C181" s="1" t="s">
        <v>62</v>
      </c>
      <c r="F181" s="4">
        <v>1242</v>
      </c>
      <c r="G181" s="22">
        <v>1242</v>
      </c>
      <c r="I181" s="5">
        <v>309</v>
      </c>
      <c r="J181" s="4">
        <v>4.019417475728155</v>
      </c>
      <c r="K181" s="27">
        <v>0.23</v>
      </c>
      <c r="L181" s="27">
        <v>38</v>
      </c>
      <c r="M181" s="4">
        <v>32.68421052631579</v>
      </c>
      <c r="N181" s="27">
        <v>166</v>
      </c>
      <c r="O181" s="5">
        <v>1930</v>
      </c>
      <c r="P181" s="5">
        <v>68</v>
      </c>
      <c r="Q181" s="5">
        <v>42</v>
      </c>
      <c r="R181" s="5" t="s">
        <v>75</v>
      </c>
    </row>
    <row r="182" spans="1:18" ht="11.25">
      <c r="A182" s="1" t="s">
        <v>322</v>
      </c>
      <c r="C182" s="1" t="s">
        <v>56</v>
      </c>
      <c r="F182" s="4">
        <v>510</v>
      </c>
      <c r="G182" s="22">
        <v>510</v>
      </c>
      <c r="H182" s="4">
        <v>86</v>
      </c>
      <c r="I182" s="5">
        <v>650</v>
      </c>
      <c r="J182" s="4">
        <v>0.7846153846153846</v>
      </c>
      <c r="K182" s="27">
        <v>0</v>
      </c>
      <c r="L182" s="27">
        <v>142</v>
      </c>
      <c r="M182" s="4">
        <v>3.591549295774648</v>
      </c>
      <c r="N182" s="27">
        <v>0</v>
      </c>
      <c r="O182" s="5">
        <v>1948</v>
      </c>
      <c r="P182" s="5">
        <v>404</v>
      </c>
      <c r="Q182" s="5">
        <v>238</v>
      </c>
      <c r="R182" s="5" t="s">
        <v>256</v>
      </c>
    </row>
    <row r="183" spans="1:18" ht="11.25">
      <c r="A183" s="1" t="s">
        <v>323</v>
      </c>
      <c r="C183" s="1" t="s">
        <v>44</v>
      </c>
      <c r="D183" s="4">
        <v>185</v>
      </c>
      <c r="F183" s="4">
        <v>215</v>
      </c>
      <c r="G183" s="22">
        <v>215</v>
      </c>
      <c r="H183" s="4">
        <v>48</v>
      </c>
      <c r="I183" s="5">
        <v>616</v>
      </c>
      <c r="J183" s="4">
        <v>0.349025974025974</v>
      </c>
      <c r="K183" s="27">
        <v>1.17</v>
      </c>
      <c r="L183" s="27">
        <v>119</v>
      </c>
      <c r="M183" s="4">
        <v>1.8067226890756303</v>
      </c>
      <c r="N183" s="27">
        <v>102</v>
      </c>
      <c r="O183" s="5">
        <v>1992</v>
      </c>
      <c r="P183" s="5">
        <v>55</v>
      </c>
      <c r="Q183" s="5">
        <v>46</v>
      </c>
      <c r="R183" s="5" t="s">
        <v>119</v>
      </c>
    </row>
    <row r="184" spans="1:18" ht="11.25">
      <c r="A184" s="1" t="s">
        <v>324</v>
      </c>
      <c r="C184" s="1" t="s">
        <v>325</v>
      </c>
      <c r="F184" s="4">
        <v>40</v>
      </c>
      <c r="G184" s="22">
        <v>40</v>
      </c>
      <c r="H184" s="4">
        <v>25</v>
      </c>
      <c r="I184" s="5">
        <v>401</v>
      </c>
      <c r="J184" s="4">
        <v>0.09975062344139651</v>
      </c>
      <c r="L184" s="5">
        <v>11</v>
      </c>
      <c r="M184" s="4">
        <v>3.6363636363636362</v>
      </c>
      <c r="O184" s="5">
        <v>1967</v>
      </c>
      <c r="P184" s="5">
        <v>26</v>
      </c>
      <c r="Q184" s="5">
        <v>21</v>
      </c>
      <c r="R184" s="5" t="s">
        <v>66</v>
      </c>
    </row>
    <row r="185" spans="1:18" ht="11.25">
      <c r="A185" s="1" t="s">
        <v>326</v>
      </c>
      <c r="C185" s="1" t="s">
        <v>56</v>
      </c>
      <c r="F185" s="4">
        <v>462</v>
      </c>
      <c r="G185" s="22">
        <v>462</v>
      </c>
      <c r="H185" s="4">
        <v>50</v>
      </c>
      <c r="I185" s="5">
        <v>686</v>
      </c>
      <c r="J185" s="4">
        <v>0.673469387755102</v>
      </c>
      <c r="L185" s="5">
        <v>212</v>
      </c>
      <c r="M185" s="4">
        <v>2.1792452830188678</v>
      </c>
      <c r="O185" s="5">
        <v>1994</v>
      </c>
      <c r="P185" s="5">
        <v>26</v>
      </c>
      <c r="Q185" s="5">
        <v>15</v>
      </c>
      <c r="R185" s="5" t="s">
        <v>66</v>
      </c>
    </row>
    <row r="186" spans="1:18" ht="11.25">
      <c r="A186" s="1" t="s">
        <v>327</v>
      </c>
      <c r="C186" s="1" t="s">
        <v>56</v>
      </c>
      <c r="F186" s="4">
        <v>857</v>
      </c>
      <c r="G186" s="22">
        <v>857</v>
      </c>
      <c r="H186" s="4">
        <v>95</v>
      </c>
      <c r="I186" s="5">
        <v>1301</v>
      </c>
      <c r="J186" s="4">
        <v>0.6587240584166026</v>
      </c>
      <c r="K186" s="27">
        <v>2.4</v>
      </c>
      <c r="L186" s="27">
        <v>479</v>
      </c>
      <c r="M186" s="4">
        <v>1.789144050104384</v>
      </c>
      <c r="N186" s="27">
        <v>200</v>
      </c>
      <c r="O186" s="5">
        <v>1974</v>
      </c>
      <c r="P186" s="38">
        <v>283</v>
      </c>
      <c r="Q186" s="38">
        <v>171</v>
      </c>
      <c r="R186" s="5" t="s">
        <v>70</v>
      </c>
    </row>
    <row r="187" spans="1:18" ht="11.25">
      <c r="A187" s="1" t="s">
        <v>328</v>
      </c>
      <c r="C187" s="1" t="s">
        <v>62</v>
      </c>
      <c r="F187" s="4">
        <v>494</v>
      </c>
      <c r="G187" s="22">
        <v>494</v>
      </c>
      <c r="I187" s="5">
        <v>636</v>
      </c>
      <c r="J187" s="4">
        <v>0.7767295597484277</v>
      </c>
      <c r="K187" s="27">
        <v>1.19</v>
      </c>
      <c r="L187" s="27">
        <v>138</v>
      </c>
      <c r="M187" s="4">
        <v>3.579710144927536</v>
      </c>
      <c r="N187" s="27">
        <v>116</v>
      </c>
      <c r="O187" s="5">
        <v>1991</v>
      </c>
      <c r="P187" s="5">
        <v>16</v>
      </c>
      <c r="Q187" s="5">
        <v>8</v>
      </c>
      <c r="R187" s="5" t="s">
        <v>60</v>
      </c>
    </row>
    <row r="188" spans="1:18" ht="11.25">
      <c r="A188" s="1" t="s">
        <v>329</v>
      </c>
      <c r="C188" s="1" t="s">
        <v>44</v>
      </c>
      <c r="D188" s="4">
        <v>289</v>
      </c>
      <c r="F188" s="4">
        <v>304</v>
      </c>
      <c r="G188" s="22">
        <v>304</v>
      </c>
      <c r="H188" s="4">
        <v>80</v>
      </c>
      <c r="I188" s="5">
        <v>2812</v>
      </c>
      <c r="J188" s="4">
        <v>0.10810810810810811</v>
      </c>
      <c r="K188" s="27">
        <v>6.35</v>
      </c>
      <c r="L188" s="36">
        <v>2591</v>
      </c>
      <c r="M188" s="4">
        <v>0.11732921651871864</v>
      </c>
      <c r="N188" s="27">
        <v>408</v>
      </c>
      <c r="O188" s="5">
        <v>1945</v>
      </c>
      <c r="P188" s="5">
        <v>949</v>
      </c>
      <c r="Q188" s="5">
        <v>689</v>
      </c>
      <c r="R188" s="5" t="s">
        <v>66</v>
      </c>
    </row>
    <row r="189" spans="1:18" ht="11.25">
      <c r="A189" s="1" t="s">
        <v>330</v>
      </c>
      <c r="C189" s="1" t="s">
        <v>331</v>
      </c>
      <c r="F189" s="4">
        <v>120</v>
      </c>
      <c r="G189" s="22">
        <v>120</v>
      </c>
      <c r="H189" s="4">
        <v>55</v>
      </c>
      <c r="I189" s="5">
        <v>881</v>
      </c>
      <c r="J189" s="4">
        <v>0.1362088535754824</v>
      </c>
      <c r="K189" s="27">
        <v>2.3</v>
      </c>
      <c r="L189" s="27">
        <v>297</v>
      </c>
      <c r="M189" s="4">
        <v>0.40404040404040403</v>
      </c>
      <c r="N189" s="27">
        <v>129</v>
      </c>
      <c r="O189" s="5">
        <v>1966</v>
      </c>
      <c r="P189" s="5">
        <v>468</v>
      </c>
      <c r="Q189" s="5">
        <v>340</v>
      </c>
      <c r="R189" s="5" t="s">
        <v>66</v>
      </c>
    </row>
    <row r="190" spans="1:18" ht="11.25">
      <c r="A190" s="1" t="s">
        <v>332</v>
      </c>
      <c r="C190" s="1" t="s">
        <v>56</v>
      </c>
      <c r="F190" s="4">
        <v>1881</v>
      </c>
      <c r="G190" s="22">
        <v>1881</v>
      </c>
      <c r="H190" s="4">
        <v>95</v>
      </c>
      <c r="I190" s="5">
        <v>2036</v>
      </c>
      <c r="J190" s="4">
        <v>0.9238703339882122</v>
      </c>
      <c r="K190" s="27">
        <v>4.98</v>
      </c>
      <c r="L190" s="36">
        <v>1414</v>
      </c>
      <c r="M190" s="4">
        <v>1.3302687411598302</v>
      </c>
      <c r="N190" s="27">
        <v>284</v>
      </c>
      <c r="O190" s="5">
        <v>1974</v>
      </c>
      <c r="P190" s="5">
        <v>320</v>
      </c>
      <c r="Q190" s="5">
        <v>197</v>
      </c>
      <c r="R190" s="5" t="s">
        <v>66</v>
      </c>
    </row>
    <row r="191" spans="1:18" ht="11.25">
      <c r="A191" s="1" t="s">
        <v>333</v>
      </c>
      <c r="C191" s="1" t="s">
        <v>56</v>
      </c>
      <c r="F191" s="4">
        <v>330</v>
      </c>
      <c r="G191" s="22">
        <v>330</v>
      </c>
      <c r="H191" s="4">
        <v>50</v>
      </c>
      <c r="I191" s="5">
        <v>423</v>
      </c>
      <c r="J191" s="4">
        <v>0.7801418439716312</v>
      </c>
      <c r="K191" s="27">
        <v>1.97</v>
      </c>
      <c r="L191" s="27">
        <v>142</v>
      </c>
      <c r="M191" s="4">
        <v>2.323943661971831</v>
      </c>
      <c r="N191" s="27">
        <v>72</v>
      </c>
      <c r="O191" s="5">
        <v>1991</v>
      </c>
      <c r="P191" s="5">
        <v>69</v>
      </c>
      <c r="Q191" s="5">
        <v>48</v>
      </c>
      <c r="R191" s="5" t="s">
        <v>66</v>
      </c>
    </row>
    <row r="192" spans="1:18" ht="11.25">
      <c r="A192" s="1" t="s">
        <v>334</v>
      </c>
      <c r="C192" s="1" t="s">
        <v>230</v>
      </c>
      <c r="E192" s="4">
        <v>1115</v>
      </c>
      <c r="G192" s="22">
        <v>1115</v>
      </c>
      <c r="H192" s="4">
        <v>325</v>
      </c>
      <c r="I192" s="5">
        <v>617</v>
      </c>
      <c r="J192" s="4">
        <v>1.807131280388979</v>
      </c>
      <c r="K192" s="27">
        <v>1.05</v>
      </c>
      <c r="L192" s="27">
        <v>171</v>
      </c>
      <c r="M192" s="4">
        <v>6.52046783625731</v>
      </c>
      <c r="N192" s="27">
        <v>163</v>
      </c>
      <c r="O192" s="5">
        <v>1982</v>
      </c>
      <c r="P192" s="5">
        <v>193</v>
      </c>
      <c r="Q192" s="5">
        <v>102</v>
      </c>
      <c r="R192" s="5" t="s">
        <v>60</v>
      </c>
    </row>
    <row r="193" spans="1:18" ht="11.25">
      <c r="A193" s="1" t="s">
        <v>335</v>
      </c>
      <c r="C193" s="1" t="s">
        <v>230</v>
      </c>
      <c r="E193" s="4">
        <v>1555</v>
      </c>
      <c r="G193" s="22">
        <v>1555</v>
      </c>
      <c r="I193" s="5">
        <v>1237</v>
      </c>
      <c r="J193" s="4">
        <v>1.2570735650767988</v>
      </c>
      <c r="K193" s="27">
        <v>0.65</v>
      </c>
      <c r="L193" s="27">
        <v>161</v>
      </c>
      <c r="M193" s="4">
        <v>9.658385093167702</v>
      </c>
      <c r="N193" s="27">
        <v>246</v>
      </c>
      <c r="O193" s="5">
        <v>1981</v>
      </c>
      <c r="P193" s="5">
        <v>218</v>
      </c>
      <c r="Q193" s="5">
        <v>133</v>
      </c>
      <c r="R193" s="5" t="s">
        <v>66</v>
      </c>
    </row>
    <row r="194" spans="1:18" ht="11.25">
      <c r="A194" s="1" t="s">
        <v>336</v>
      </c>
      <c r="C194" s="1" t="s">
        <v>56</v>
      </c>
      <c r="F194" s="4">
        <v>1055</v>
      </c>
      <c r="G194" s="22">
        <v>1055</v>
      </c>
      <c r="H194" s="4">
        <v>85</v>
      </c>
      <c r="I194" s="5">
        <v>1125</v>
      </c>
      <c r="J194" s="4">
        <v>0.9377777777777778</v>
      </c>
      <c r="K194" s="27">
        <v>3.73</v>
      </c>
      <c r="L194" s="27">
        <v>937</v>
      </c>
      <c r="M194" s="4">
        <v>1.1259338313767342</v>
      </c>
      <c r="N194" s="27">
        <v>251</v>
      </c>
      <c r="O194" s="5">
        <v>1982</v>
      </c>
      <c r="P194" s="5">
        <v>202</v>
      </c>
      <c r="Q194" s="5">
        <v>130</v>
      </c>
      <c r="R194" s="5" t="s">
        <v>201</v>
      </c>
    </row>
    <row r="195" spans="1:18" ht="11.25">
      <c r="A195" s="1" t="s">
        <v>337</v>
      </c>
      <c r="C195" s="1" t="s">
        <v>56</v>
      </c>
      <c r="F195" s="4">
        <v>299</v>
      </c>
      <c r="G195" s="22">
        <v>299</v>
      </c>
      <c r="H195" s="4">
        <v>50</v>
      </c>
      <c r="I195" s="5">
        <v>356</v>
      </c>
      <c r="J195" s="4">
        <v>0.8398876404494382</v>
      </c>
      <c r="K195" s="27">
        <v>0.92</v>
      </c>
      <c r="L195" s="27">
        <v>78</v>
      </c>
      <c r="M195" s="4">
        <v>3.8333333333333335</v>
      </c>
      <c r="N195" s="27">
        <v>85</v>
      </c>
      <c r="O195" s="5">
        <v>1982</v>
      </c>
      <c r="P195" s="5">
        <v>35</v>
      </c>
      <c r="Q195" s="5">
        <v>24</v>
      </c>
      <c r="R195" s="5" t="s">
        <v>60</v>
      </c>
    </row>
    <row r="196" spans="1:18" ht="11.25">
      <c r="A196" s="1" t="s">
        <v>338</v>
      </c>
      <c r="C196" s="1" t="s">
        <v>339</v>
      </c>
      <c r="F196" s="4">
        <v>180</v>
      </c>
      <c r="G196" s="22">
        <v>180</v>
      </c>
      <c r="H196" s="4">
        <v>62</v>
      </c>
      <c r="I196" s="5">
        <v>1254</v>
      </c>
      <c r="J196" s="4">
        <v>0.14354066985645933</v>
      </c>
      <c r="K196" s="27">
        <v>2.57</v>
      </c>
      <c r="L196" s="27">
        <v>419</v>
      </c>
      <c r="M196" s="4">
        <v>0.4295942720763723</v>
      </c>
      <c r="N196" s="27">
        <v>163</v>
      </c>
      <c r="O196" s="5">
        <v>1966</v>
      </c>
      <c r="P196" s="5">
        <v>696</v>
      </c>
      <c r="Q196" s="5">
        <v>454</v>
      </c>
      <c r="R196" s="5" t="s">
        <v>340</v>
      </c>
    </row>
    <row r="197" spans="1:18" ht="11.25">
      <c r="A197" s="1" t="s">
        <v>341</v>
      </c>
      <c r="C197" s="1" t="s">
        <v>44</v>
      </c>
      <c r="D197" s="4">
        <v>192</v>
      </c>
      <c r="F197" s="4">
        <v>221</v>
      </c>
      <c r="G197" s="22">
        <v>221</v>
      </c>
      <c r="H197" s="4">
        <v>64</v>
      </c>
      <c r="I197" s="5">
        <v>511</v>
      </c>
      <c r="J197" s="4">
        <v>0.4324853228962818</v>
      </c>
      <c r="K197" s="27">
        <v>2.41</v>
      </c>
      <c r="L197" s="27">
        <v>265</v>
      </c>
      <c r="M197" s="4">
        <v>0.8339622641509434</v>
      </c>
      <c r="N197" s="27">
        <v>110</v>
      </c>
      <c r="O197" s="5">
        <v>1953</v>
      </c>
      <c r="P197" s="5">
        <v>392</v>
      </c>
      <c r="Q197" s="5">
        <v>237</v>
      </c>
      <c r="R197" s="5" t="s">
        <v>180</v>
      </c>
    </row>
    <row r="198" spans="1:18" ht="11.25">
      <c r="A198" s="1" t="s">
        <v>342</v>
      </c>
      <c r="C198" s="1" t="s">
        <v>80</v>
      </c>
      <c r="F198" s="4">
        <v>267</v>
      </c>
      <c r="G198" s="22">
        <v>267</v>
      </c>
      <c r="H198" s="4">
        <v>66</v>
      </c>
      <c r="I198" s="5">
        <v>335</v>
      </c>
      <c r="J198" s="4">
        <v>0.7970149253731343</v>
      </c>
      <c r="K198" s="32"/>
      <c r="L198" s="27">
        <v>2</v>
      </c>
      <c r="M198" s="4">
        <v>133.5</v>
      </c>
      <c r="N198" s="32"/>
      <c r="O198" s="5">
        <v>2001</v>
      </c>
      <c r="P198" s="5">
        <v>2</v>
      </c>
      <c r="Q198" s="5">
        <v>1</v>
      </c>
      <c r="R198" s="5" t="s">
        <v>75</v>
      </c>
    </row>
    <row r="199" spans="1:18" ht="11.25">
      <c r="A199" s="1" t="s">
        <v>343</v>
      </c>
      <c r="C199" s="1" t="s">
        <v>344</v>
      </c>
      <c r="F199" s="4">
        <v>609</v>
      </c>
      <c r="G199" s="22">
        <v>609</v>
      </c>
      <c r="H199" s="4">
        <v>76</v>
      </c>
      <c r="I199" s="5">
        <v>291</v>
      </c>
      <c r="J199" s="4">
        <v>2.0927835051546393</v>
      </c>
      <c r="K199" s="27">
        <v>1</v>
      </c>
      <c r="L199" s="27">
        <v>105</v>
      </c>
      <c r="M199" s="4">
        <v>5.8</v>
      </c>
      <c r="N199" s="27">
        <v>105</v>
      </c>
      <c r="O199" s="5">
        <v>1986</v>
      </c>
      <c r="P199" s="5">
        <v>23</v>
      </c>
      <c r="Q199" s="5">
        <v>13</v>
      </c>
      <c r="R199" s="5" t="s">
        <v>60</v>
      </c>
    </row>
    <row r="200" spans="1:18" ht="11.25">
      <c r="A200" s="1" t="s">
        <v>345</v>
      </c>
      <c r="C200" s="1" t="s">
        <v>216</v>
      </c>
      <c r="E200" s="4">
        <v>288</v>
      </c>
      <c r="G200" s="22">
        <v>288</v>
      </c>
      <c r="H200" s="4">
        <v>209</v>
      </c>
      <c r="I200" s="5">
        <v>730</v>
      </c>
      <c r="J200" s="4">
        <v>0.39452054794520547</v>
      </c>
      <c r="K200" s="27">
        <v>1.34</v>
      </c>
      <c r="L200" s="27">
        <v>223</v>
      </c>
      <c r="M200" s="4">
        <v>1.2914798206278026</v>
      </c>
      <c r="N200" s="27">
        <v>167</v>
      </c>
      <c r="O200" s="5">
        <v>1844</v>
      </c>
      <c r="P200" s="5">
        <v>53</v>
      </c>
      <c r="Q200" s="5">
        <v>38</v>
      </c>
      <c r="R200" s="5" t="s">
        <v>75</v>
      </c>
    </row>
    <row r="201" spans="1:18" ht="11.25">
      <c r="A201" s="1" t="s">
        <v>346</v>
      </c>
      <c r="C201" s="1" t="s">
        <v>56</v>
      </c>
      <c r="F201" s="4">
        <v>1201</v>
      </c>
      <c r="G201" s="22">
        <v>1201</v>
      </c>
      <c r="H201" s="4">
        <v>125</v>
      </c>
      <c r="I201" s="5">
        <v>1432</v>
      </c>
      <c r="J201" s="4">
        <v>0.8386871508379888</v>
      </c>
      <c r="K201" s="27">
        <v>3.14</v>
      </c>
      <c r="L201" s="27">
        <v>868</v>
      </c>
      <c r="M201" s="4">
        <v>1.3836405529953917</v>
      </c>
      <c r="N201" s="27">
        <v>276</v>
      </c>
      <c r="O201" s="5">
        <v>1971</v>
      </c>
      <c r="P201" s="5">
        <v>299</v>
      </c>
      <c r="Q201" s="5">
        <v>174</v>
      </c>
      <c r="R201" s="5" t="s">
        <v>244</v>
      </c>
    </row>
    <row r="202" spans="1:18" ht="11.25">
      <c r="A202" s="1" t="s">
        <v>347</v>
      </c>
      <c r="C202" s="1" t="s">
        <v>56</v>
      </c>
      <c r="F202" s="4">
        <v>997</v>
      </c>
      <c r="G202" s="22">
        <v>997</v>
      </c>
      <c r="H202" s="4">
        <v>95</v>
      </c>
      <c r="I202" s="5">
        <v>1106</v>
      </c>
      <c r="J202" s="4">
        <v>0.9014466546112115</v>
      </c>
      <c r="K202" s="27">
        <v>1.47</v>
      </c>
      <c r="L202" s="27">
        <v>331</v>
      </c>
      <c r="M202" s="4">
        <v>3.012084592145015</v>
      </c>
      <c r="N202" s="27">
        <v>225</v>
      </c>
      <c r="O202" s="5">
        <v>1981</v>
      </c>
      <c r="P202" s="5">
        <v>166</v>
      </c>
      <c r="Q202" s="5">
        <v>102</v>
      </c>
      <c r="R202" s="5" t="s">
        <v>244</v>
      </c>
    </row>
    <row r="203" spans="1:18" ht="11.25">
      <c r="A203" s="1" t="s">
        <v>348</v>
      </c>
      <c r="C203" s="1" t="s">
        <v>65</v>
      </c>
      <c r="F203" s="4">
        <v>579</v>
      </c>
      <c r="G203" s="22">
        <v>579</v>
      </c>
      <c r="H203" s="4">
        <v>89</v>
      </c>
      <c r="I203" s="5">
        <v>437</v>
      </c>
      <c r="J203" s="4">
        <v>1.3249427917620138</v>
      </c>
      <c r="L203" s="5">
        <v>69</v>
      </c>
      <c r="M203" s="4">
        <v>8.391304347826088</v>
      </c>
      <c r="O203" s="5">
        <v>1992</v>
      </c>
      <c r="P203" s="5">
        <v>15</v>
      </c>
      <c r="Q203" s="5">
        <v>14</v>
      </c>
      <c r="R203" s="5" t="s">
        <v>244</v>
      </c>
    </row>
    <row r="204" spans="1:18" ht="11.25">
      <c r="A204" s="1" t="s">
        <v>349</v>
      </c>
      <c r="C204" s="1" t="s">
        <v>156</v>
      </c>
      <c r="D204" s="4">
        <v>217</v>
      </c>
      <c r="F204" s="4">
        <v>241</v>
      </c>
      <c r="G204" s="22">
        <v>241</v>
      </c>
      <c r="H204" s="4">
        <v>54</v>
      </c>
      <c r="I204" s="5">
        <v>976</v>
      </c>
      <c r="J204" s="4">
        <v>0.24692622950819673</v>
      </c>
      <c r="K204" s="27">
        <v>2.66</v>
      </c>
      <c r="L204" s="27">
        <v>450</v>
      </c>
      <c r="M204" s="4">
        <v>0.5355555555555556</v>
      </c>
      <c r="N204" s="27">
        <v>169</v>
      </c>
      <c r="O204" s="5">
        <v>1983</v>
      </c>
      <c r="P204" s="5">
        <v>330</v>
      </c>
      <c r="Q204" s="5">
        <v>253</v>
      </c>
      <c r="R204" s="5" t="s">
        <v>340</v>
      </c>
    </row>
    <row r="205" spans="1:18" ht="11.25">
      <c r="A205" s="1" t="s">
        <v>350</v>
      </c>
      <c r="C205" s="1" t="s">
        <v>351</v>
      </c>
      <c r="E205" s="4">
        <v>110</v>
      </c>
      <c r="G205" s="22">
        <v>110</v>
      </c>
      <c r="H205" s="4">
        <v>35</v>
      </c>
      <c r="I205" s="5">
        <v>711</v>
      </c>
      <c r="J205" s="4">
        <v>0.15471167369901548</v>
      </c>
      <c r="K205" s="27">
        <v>0.68</v>
      </c>
      <c r="L205" s="27">
        <v>111</v>
      </c>
      <c r="M205" s="4">
        <v>0.990990990990991</v>
      </c>
      <c r="N205" s="27">
        <v>163</v>
      </c>
      <c r="O205" s="5">
        <v>1980</v>
      </c>
      <c r="P205" s="5">
        <v>285</v>
      </c>
      <c r="Q205" s="5">
        <v>198</v>
      </c>
      <c r="R205" s="5" t="s">
        <v>340</v>
      </c>
    </row>
    <row r="206" spans="1:18" ht="11.25">
      <c r="A206" s="1" t="s">
        <v>352</v>
      </c>
      <c r="C206" s="1" t="s">
        <v>156</v>
      </c>
      <c r="E206" s="4">
        <v>68</v>
      </c>
      <c r="G206" s="22">
        <v>68</v>
      </c>
      <c r="H206" s="4">
        <v>25</v>
      </c>
      <c r="I206" s="5">
        <v>684</v>
      </c>
      <c r="J206" s="4">
        <v>0.09941520467836257</v>
      </c>
      <c r="K206" s="27">
        <v>3.15</v>
      </c>
      <c r="L206" s="27">
        <v>334</v>
      </c>
      <c r="M206" s="4">
        <v>0.20359281437125748</v>
      </c>
      <c r="N206" s="27">
        <v>106</v>
      </c>
      <c r="O206" s="5">
        <v>1968</v>
      </c>
      <c r="P206" s="5">
        <v>683</v>
      </c>
      <c r="Q206" s="5">
        <v>492</v>
      </c>
      <c r="R206" s="5" t="s">
        <v>204</v>
      </c>
    </row>
    <row r="207" spans="1:18" ht="11.25">
      <c r="A207" s="1" t="s">
        <v>353</v>
      </c>
      <c r="C207" s="1" t="s">
        <v>99</v>
      </c>
      <c r="D207" s="4">
        <v>86</v>
      </c>
      <c r="E207" s="4">
        <v>91</v>
      </c>
      <c r="F207" s="4">
        <v>96</v>
      </c>
      <c r="G207" s="22">
        <v>96</v>
      </c>
      <c r="H207" s="4">
        <v>40</v>
      </c>
      <c r="I207" s="5">
        <v>572</v>
      </c>
      <c r="J207" s="4">
        <v>0.16783216783216784</v>
      </c>
      <c r="K207" s="27">
        <v>2.34</v>
      </c>
      <c r="L207" s="27">
        <v>316</v>
      </c>
      <c r="M207" s="4">
        <v>0.3037974683544304</v>
      </c>
      <c r="N207" s="27">
        <v>135</v>
      </c>
      <c r="O207" s="5">
        <v>1985</v>
      </c>
      <c r="P207" s="5">
        <v>193</v>
      </c>
      <c r="Q207" s="5">
        <v>152</v>
      </c>
      <c r="R207" s="5" t="s">
        <v>204</v>
      </c>
    </row>
    <row r="208" spans="1:18" ht="11.25">
      <c r="A208" s="1" t="s">
        <v>354</v>
      </c>
      <c r="C208" s="1" t="s">
        <v>156</v>
      </c>
      <c r="E208" s="4">
        <v>68</v>
      </c>
      <c r="G208" s="22">
        <v>68</v>
      </c>
      <c r="H208" s="4">
        <v>25</v>
      </c>
      <c r="I208" s="5">
        <v>638</v>
      </c>
      <c r="J208" s="4">
        <v>0.10658307210031348</v>
      </c>
      <c r="K208" s="27">
        <v>3.83</v>
      </c>
      <c r="L208" s="27">
        <v>578</v>
      </c>
      <c r="M208" s="4">
        <v>0.11764705882352941</v>
      </c>
      <c r="N208" s="27">
        <v>151</v>
      </c>
      <c r="O208" s="5">
        <v>1972</v>
      </c>
      <c r="P208" s="5">
        <v>295</v>
      </c>
      <c r="Q208" s="5">
        <v>225</v>
      </c>
      <c r="R208" s="5" t="s">
        <v>204</v>
      </c>
    </row>
    <row r="209" spans="1:18" ht="11.25">
      <c r="A209" s="1" t="s">
        <v>355</v>
      </c>
      <c r="C209" s="1" t="s">
        <v>56</v>
      </c>
      <c r="F209" s="4">
        <v>250</v>
      </c>
      <c r="G209" s="22">
        <v>250</v>
      </c>
      <c r="H209" s="4">
        <v>50</v>
      </c>
      <c r="I209" s="5">
        <v>586</v>
      </c>
      <c r="J209" s="4">
        <v>0.42662116040955633</v>
      </c>
      <c r="K209" s="27">
        <v>0.45</v>
      </c>
      <c r="L209" s="27">
        <v>76</v>
      </c>
      <c r="M209" s="4">
        <v>3.289473684210526</v>
      </c>
      <c r="N209" s="27">
        <v>168</v>
      </c>
      <c r="O209" s="5">
        <v>1979</v>
      </c>
      <c r="P209" s="5">
        <v>236</v>
      </c>
      <c r="Q209" s="5">
        <v>173</v>
      </c>
      <c r="R209" s="5" t="s">
        <v>235</v>
      </c>
    </row>
    <row r="210" spans="1:18" ht="11.25">
      <c r="A210" s="1" t="s">
        <v>356</v>
      </c>
      <c r="C210" s="1" t="s">
        <v>44</v>
      </c>
      <c r="D210" s="4">
        <v>1406</v>
      </c>
      <c r="F210" s="4">
        <v>1629</v>
      </c>
      <c r="G210" s="22">
        <v>1629</v>
      </c>
      <c r="H210" s="4">
        <v>164</v>
      </c>
      <c r="I210" s="5">
        <v>2217</v>
      </c>
      <c r="J210" s="4">
        <v>0.7347767253044655</v>
      </c>
      <c r="K210" s="27">
        <v>1.5</v>
      </c>
      <c r="L210" s="27">
        <v>339</v>
      </c>
      <c r="M210" s="4">
        <v>4.8053097345132745</v>
      </c>
      <c r="N210" s="27">
        <v>226</v>
      </c>
      <c r="O210" s="5">
        <v>1964</v>
      </c>
      <c r="P210" s="5">
        <v>314</v>
      </c>
      <c r="Q210" s="5">
        <v>198</v>
      </c>
      <c r="R210" s="5" t="s">
        <v>119</v>
      </c>
    </row>
    <row r="211" spans="1:18" ht="11.25">
      <c r="A211" s="1" t="s">
        <v>357</v>
      </c>
      <c r="C211" s="1" t="s">
        <v>56</v>
      </c>
      <c r="F211" s="4">
        <v>1493</v>
      </c>
      <c r="G211" s="22">
        <v>1493</v>
      </c>
      <c r="H211" s="4">
        <v>115</v>
      </c>
      <c r="I211" s="5">
        <v>962</v>
      </c>
      <c r="J211" s="4">
        <v>1.551975051975052</v>
      </c>
      <c r="K211" s="27">
        <v>0.81</v>
      </c>
      <c r="L211" s="27">
        <v>201</v>
      </c>
      <c r="M211" s="4">
        <v>7.4278606965174125</v>
      </c>
      <c r="N211" s="27">
        <v>249</v>
      </c>
      <c r="O211" s="5">
        <v>1974</v>
      </c>
      <c r="P211" s="5">
        <v>118</v>
      </c>
      <c r="Q211" s="5">
        <v>66</v>
      </c>
      <c r="R211" s="5" t="s">
        <v>170</v>
      </c>
    </row>
    <row r="212" spans="1:18" ht="11.25">
      <c r="A212" s="1" t="s">
        <v>358</v>
      </c>
      <c r="C212" s="1" t="s">
        <v>359</v>
      </c>
      <c r="D212" s="4">
        <v>300</v>
      </c>
      <c r="E212" s="4">
        <v>315</v>
      </c>
      <c r="F212" s="4">
        <v>350</v>
      </c>
      <c r="G212" s="22">
        <v>350</v>
      </c>
      <c r="H212" s="4">
        <v>50</v>
      </c>
      <c r="I212" s="5">
        <v>286</v>
      </c>
      <c r="J212" s="4">
        <v>1.2237762237762237</v>
      </c>
      <c r="K212" s="27">
        <v>0.48</v>
      </c>
      <c r="L212" s="27">
        <v>33</v>
      </c>
      <c r="M212" s="4">
        <v>10.606060606060606</v>
      </c>
      <c r="N212" s="27">
        <v>69</v>
      </c>
      <c r="O212" s="5">
        <v>1988</v>
      </c>
      <c r="P212" s="5">
        <v>62</v>
      </c>
      <c r="Q212" s="5">
        <v>53</v>
      </c>
      <c r="R212" s="5" t="s">
        <v>60</v>
      </c>
    </row>
    <row r="213" spans="1:18" ht="11.25">
      <c r="A213" s="1" t="s">
        <v>360</v>
      </c>
      <c r="C213" s="1" t="s">
        <v>56</v>
      </c>
      <c r="F213" s="4">
        <v>1634</v>
      </c>
      <c r="G213" s="22">
        <v>1634</v>
      </c>
      <c r="H213" s="4">
        <v>95</v>
      </c>
      <c r="I213" s="5">
        <v>1822</v>
      </c>
      <c r="J213" s="4">
        <v>0.8968166849615807</v>
      </c>
      <c r="K213" s="27">
        <v>2.64</v>
      </c>
      <c r="L213" s="27">
        <v>710</v>
      </c>
      <c r="M213" s="4">
        <v>2.3014084507042254</v>
      </c>
      <c r="N213" s="27">
        <v>269</v>
      </c>
      <c r="O213" s="5">
        <v>1975</v>
      </c>
      <c r="P213" s="5">
        <v>265</v>
      </c>
      <c r="Q213" s="5">
        <v>153</v>
      </c>
      <c r="R213" s="5" t="s">
        <v>235</v>
      </c>
    </row>
    <row r="214" spans="1:18" ht="11.25">
      <c r="A214" s="1" t="s">
        <v>361</v>
      </c>
      <c r="C214" s="1" t="s">
        <v>362</v>
      </c>
      <c r="D214" s="4">
        <v>210</v>
      </c>
      <c r="F214" s="4">
        <v>235</v>
      </c>
      <c r="G214" s="22">
        <v>235</v>
      </c>
      <c r="H214" s="4">
        <v>75</v>
      </c>
      <c r="I214" s="5">
        <v>1483</v>
      </c>
      <c r="J214" s="4">
        <v>0.15846257585974377</v>
      </c>
      <c r="K214" s="27">
        <v>1.5</v>
      </c>
      <c r="L214" s="27">
        <v>326</v>
      </c>
      <c r="M214" s="4">
        <v>0.7208588957055214</v>
      </c>
      <c r="N214" s="27">
        <v>217</v>
      </c>
      <c r="O214" s="5">
        <v>1969</v>
      </c>
      <c r="P214" s="5">
        <v>609</v>
      </c>
      <c r="Q214" s="5">
        <v>400</v>
      </c>
      <c r="R214" s="5" t="s">
        <v>235</v>
      </c>
    </row>
    <row r="215" spans="1:18" ht="11.25">
      <c r="A215" s="1" t="s">
        <v>363</v>
      </c>
      <c r="C215" s="1" t="s">
        <v>142</v>
      </c>
      <c r="D215" s="4">
        <v>120</v>
      </c>
      <c r="E215" s="4">
        <v>123</v>
      </c>
      <c r="F215" s="4">
        <v>134</v>
      </c>
      <c r="G215" s="22">
        <v>134</v>
      </c>
      <c r="H215" s="4">
        <v>38</v>
      </c>
      <c r="I215" s="5">
        <v>331</v>
      </c>
      <c r="J215" s="4">
        <v>0.40483383685800606</v>
      </c>
      <c r="K215" s="35"/>
      <c r="L215" s="5">
        <v>0</v>
      </c>
      <c r="M215" s="4" t="s">
        <v>50</v>
      </c>
      <c r="N215" s="35"/>
      <c r="O215" s="5">
        <v>2002</v>
      </c>
      <c r="P215" s="5">
        <v>1</v>
      </c>
      <c r="Q215" s="5">
        <v>1</v>
      </c>
      <c r="R215" s="5" t="s">
        <v>66</v>
      </c>
    </row>
    <row r="216" spans="1:18" ht="11.25">
      <c r="A216" s="1" t="s">
        <v>364</v>
      </c>
      <c r="C216" s="1" t="s">
        <v>56</v>
      </c>
      <c r="F216" s="4">
        <v>665</v>
      </c>
      <c r="G216" s="22">
        <v>665</v>
      </c>
      <c r="H216" s="4">
        <v>91</v>
      </c>
      <c r="I216" s="5">
        <v>1012</v>
      </c>
      <c r="J216" s="4">
        <v>0.6571146245059288</v>
      </c>
      <c r="K216" s="27">
        <v>0.26</v>
      </c>
      <c r="L216" s="27">
        <v>58</v>
      </c>
      <c r="M216" s="4">
        <v>11.46551724137931</v>
      </c>
      <c r="N216" s="27">
        <v>222</v>
      </c>
      <c r="O216" s="5">
        <v>1979</v>
      </c>
      <c r="P216" s="5">
        <v>115</v>
      </c>
      <c r="Q216" s="5">
        <v>63</v>
      </c>
      <c r="R216" s="5" t="s">
        <v>60</v>
      </c>
    </row>
    <row r="217" spans="1:18" ht="11.25">
      <c r="A217" s="1" t="s">
        <v>365</v>
      </c>
      <c r="C217" s="1" t="s">
        <v>156</v>
      </c>
      <c r="D217" s="4">
        <v>248</v>
      </c>
      <c r="F217" s="4">
        <v>275</v>
      </c>
      <c r="G217" s="22">
        <v>275</v>
      </c>
      <c r="H217" s="4">
        <v>52</v>
      </c>
      <c r="I217" s="5">
        <v>1391</v>
      </c>
      <c r="J217" s="4">
        <v>0.19769949676491733</v>
      </c>
      <c r="K217" s="27">
        <v>4.97</v>
      </c>
      <c r="L217" s="36">
        <v>1184</v>
      </c>
      <c r="M217" s="4">
        <v>0.23226351351351351</v>
      </c>
      <c r="N217" s="27">
        <v>238</v>
      </c>
      <c r="O217" s="5">
        <v>1892</v>
      </c>
      <c r="P217" s="5">
        <v>956</v>
      </c>
      <c r="Q217" s="5">
        <v>611</v>
      </c>
      <c r="R217" s="5" t="s">
        <v>75</v>
      </c>
    </row>
    <row r="218" spans="1:18" ht="11.25">
      <c r="A218" s="1" t="s">
        <v>366</v>
      </c>
      <c r="C218" s="1" t="s">
        <v>62</v>
      </c>
      <c r="F218" s="4">
        <v>591</v>
      </c>
      <c r="G218" s="22">
        <v>591</v>
      </c>
      <c r="I218" s="5">
        <v>849</v>
      </c>
      <c r="J218" s="4">
        <v>0.696113074204947</v>
      </c>
      <c r="K218" s="27">
        <v>1.04</v>
      </c>
      <c r="L218" s="27">
        <v>157</v>
      </c>
      <c r="M218" s="4">
        <v>3.7643312101910826</v>
      </c>
      <c r="N218" s="27">
        <v>151</v>
      </c>
      <c r="O218" s="5">
        <v>1987</v>
      </c>
      <c r="P218" s="5">
        <v>40</v>
      </c>
      <c r="Q218" s="5">
        <v>27</v>
      </c>
      <c r="R218" s="5" t="s">
        <v>125</v>
      </c>
    </row>
    <row r="219" spans="1:18" ht="11.25">
      <c r="A219" s="1" t="s">
        <v>367</v>
      </c>
      <c r="C219" s="1" t="s">
        <v>368</v>
      </c>
      <c r="F219" s="4">
        <v>250</v>
      </c>
      <c r="G219" s="22">
        <v>250</v>
      </c>
      <c r="H219" s="4">
        <v>85</v>
      </c>
      <c r="I219" s="5">
        <v>708</v>
      </c>
      <c r="J219" s="4">
        <v>0.3531073446327684</v>
      </c>
      <c r="K219" s="27">
        <v>0.81</v>
      </c>
      <c r="L219" s="27">
        <v>149</v>
      </c>
      <c r="M219" s="4">
        <v>1.6778523489932886</v>
      </c>
      <c r="N219" s="27">
        <v>183</v>
      </c>
      <c r="O219" s="5">
        <v>1978</v>
      </c>
      <c r="P219" s="5">
        <v>307</v>
      </c>
      <c r="Q219" s="5">
        <v>207</v>
      </c>
      <c r="R219" s="5" t="s">
        <v>75</v>
      </c>
    </row>
    <row r="220" spans="1:18" ht="11.25">
      <c r="A220" s="1" t="s">
        <v>369</v>
      </c>
      <c r="C220" s="1" t="s">
        <v>80</v>
      </c>
      <c r="D220" s="4">
        <v>563</v>
      </c>
      <c r="E220" s="4">
        <v>563</v>
      </c>
      <c r="F220" s="4">
        <v>675.6</v>
      </c>
      <c r="G220" s="22">
        <v>675.6</v>
      </c>
      <c r="H220" s="4">
        <v>139</v>
      </c>
      <c r="I220" s="5">
        <v>752</v>
      </c>
      <c r="J220" s="4">
        <v>0.8984042553191489</v>
      </c>
      <c r="K220" s="27">
        <v>1.54</v>
      </c>
      <c r="L220" s="27">
        <v>227</v>
      </c>
      <c r="M220" s="4">
        <v>2.9762114537444937</v>
      </c>
      <c r="N220" s="27">
        <v>147</v>
      </c>
      <c r="O220" s="5">
        <v>1992</v>
      </c>
      <c r="P220" s="5">
        <v>41</v>
      </c>
      <c r="Q220" s="5">
        <v>27</v>
      </c>
      <c r="R220" s="5" t="s">
        <v>75</v>
      </c>
    </row>
    <row r="221" spans="1:18" ht="11.25">
      <c r="A221" s="1" t="s">
        <v>370</v>
      </c>
      <c r="C221" s="1" t="s">
        <v>44</v>
      </c>
      <c r="D221" s="4">
        <v>456</v>
      </c>
      <c r="F221" s="4">
        <v>528</v>
      </c>
      <c r="G221" s="22">
        <v>528</v>
      </c>
      <c r="H221" s="4">
        <v>42</v>
      </c>
      <c r="I221" s="5">
        <v>631</v>
      </c>
      <c r="J221" s="4">
        <v>0.8367670364500792</v>
      </c>
      <c r="L221" s="5">
        <v>49</v>
      </c>
      <c r="M221" s="4">
        <v>10.775510204081632</v>
      </c>
      <c r="O221" s="5">
        <v>1999</v>
      </c>
      <c r="P221" s="40">
        <v>9</v>
      </c>
      <c r="Q221" s="5">
        <v>7</v>
      </c>
      <c r="R221" s="5" t="s">
        <v>94</v>
      </c>
    </row>
    <row r="222" spans="1:18" ht="11.25">
      <c r="A222" s="1" t="s">
        <v>372</v>
      </c>
      <c r="C222" s="1" t="s">
        <v>56</v>
      </c>
      <c r="F222" s="4">
        <v>2017</v>
      </c>
      <c r="G222" s="22">
        <v>2017</v>
      </c>
      <c r="H222" s="4">
        <v>180</v>
      </c>
      <c r="I222" s="5">
        <v>2815</v>
      </c>
      <c r="J222" s="4">
        <v>0.71651865008881</v>
      </c>
      <c r="K222" s="27">
        <v>2.07</v>
      </c>
      <c r="L222" s="27">
        <v>856</v>
      </c>
      <c r="M222" s="4">
        <v>2.3563084112149535</v>
      </c>
      <c r="N222" s="27">
        <v>414</v>
      </c>
      <c r="O222" s="5">
        <v>1972</v>
      </c>
      <c r="P222" s="5">
        <v>230</v>
      </c>
      <c r="Q222" s="5">
        <v>122</v>
      </c>
      <c r="R222" s="5" t="s">
        <v>94</v>
      </c>
    </row>
    <row r="223" spans="1:18" ht="11.25">
      <c r="A223" s="1" t="s">
        <v>373</v>
      </c>
      <c r="C223" s="1" t="s">
        <v>142</v>
      </c>
      <c r="D223" s="4">
        <v>163</v>
      </c>
      <c r="E223" s="4">
        <v>166</v>
      </c>
      <c r="F223" s="4">
        <v>188</v>
      </c>
      <c r="G223" s="22">
        <v>188</v>
      </c>
      <c r="H223" s="4">
        <v>63</v>
      </c>
      <c r="I223" s="5">
        <v>347</v>
      </c>
      <c r="J223" s="4">
        <v>0.5417867435158501</v>
      </c>
      <c r="L223" s="5">
        <v>140</v>
      </c>
      <c r="M223" s="4">
        <v>1.3428571428571427</v>
      </c>
      <c r="O223" s="5">
        <v>1981</v>
      </c>
      <c r="P223" s="5">
        <v>122</v>
      </c>
      <c r="Q223" s="5">
        <v>104</v>
      </c>
      <c r="R223" s="5" t="s">
        <v>94</v>
      </c>
    </row>
    <row r="224" spans="1:18" ht="11.25">
      <c r="A224" s="1" t="s">
        <v>374</v>
      </c>
      <c r="C224" s="1" t="s">
        <v>80</v>
      </c>
      <c r="D224" s="4">
        <v>782</v>
      </c>
      <c r="E224" s="4">
        <v>782</v>
      </c>
      <c r="F224" s="4">
        <v>938.4</v>
      </c>
      <c r="G224" s="22">
        <v>938.4</v>
      </c>
      <c r="H224" s="4">
        <v>264</v>
      </c>
      <c r="I224" s="5">
        <v>744</v>
      </c>
      <c r="J224" s="4">
        <v>1.261290322580645</v>
      </c>
      <c r="K224" s="27">
        <v>1.17</v>
      </c>
      <c r="L224" s="27">
        <v>208</v>
      </c>
      <c r="M224" s="4">
        <v>4.5115384615384615</v>
      </c>
      <c r="N224" s="27">
        <v>178</v>
      </c>
      <c r="O224" s="5">
        <v>1990</v>
      </c>
      <c r="P224" s="5">
        <v>75</v>
      </c>
      <c r="Q224" s="5">
        <v>50</v>
      </c>
      <c r="R224" s="5" t="s">
        <v>256</v>
      </c>
    </row>
    <row r="225" spans="1:18" ht="11.25">
      <c r="A225" s="1" t="s">
        <v>375</v>
      </c>
      <c r="C225" s="1" t="s">
        <v>44</v>
      </c>
      <c r="D225" s="4">
        <v>223</v>
      </c>
      <c r="F225" s="4">
        <v>259</v>
      </c>
      <c r="G225" s="22">
        <v>259</v>
      </c>
      <c r="H225" s="4">
        <v>97</v>
      </c>
      <c r="I225" s="5">
        <v>831</v>
      </c>
      <c r="J225" s="4">
        <v>0.31167268351383876</v>
      </c>
      <c r="K225" s="27">
        <v>1.3</v>
      </c>
      <c r="L225" s="27">
        <v>194</v>
      </c>
      <c r="M225" s="4">
        <v>1.3350515463917525</v>
      </c>
      <c r="N225" s="27">
        <v>149</v>
      </c>
      <c r="O225" s="5">
        <v>1961</v>
      </c>
      <c r="P225" s="5">
        <v>367</v>
      </c>
      <c r="Q225" s="5">
        <v>201</v>
      </c>
      <c r="R225" s="5" t="s">
        <v>63</v>
      </c>
    </row>
    <row r="226" spans="1:18" ht="11.25">
      <c r="A226" s="1" t="s">
        <v>376</v>
      </c>
      <c r="C226" s="1" t="s">
        <v>80</v>
      </c>
      <c r="D226" s="4">
        <v>650</v>
      </c>
      <c r="E226" s="4">
        <v>650</v>
      </c>
      <c r="F226" s="4">
        <v>780</v>
      </c>
      <c r="G226" s="22">
        <v>780</v>
      </c>
      <c r="H226" s="4">
        <v>276</v>
      </c>
      <c r="I226" s="5">
        <v>717</v>
      </c>
      <c r="J226" s="4">
        <v>1.0878661087866108</v>
      </c>
      <c r="K226" s="27">
        <v>1.27</v>
      </c>
      <c r="L226" s="27">
        <v>181</v>
      </c>
      <c r="M226" s="4">
        <v>4.30939226519337</v>
      </c>
      <c r="N226" s="27">
        <v>142</v>
      </c>
      <c r="O226" s="5">
        <v>1991</v>
      </c>
      <c r="P226" s="5">
        <v>56</v>
      </c>
      <c r="Q226" s="5">
        <v>38</v>
      </c>
      <c r="R226" s="5" t="s">
        <v>180</v>
      </c>
    </row>
    <row r="227" spans="1:18" ht="11.25">
      <c r="A227" s="1" t="s">
        <v>377</v>
      </c>
      <c r="C227" s="1" t="s">
        <v>44</v>
      </c>
      <c r="D227" s="4">
        <v>231</v>
      </c>
      <c r="F227" s="4">
        <v>267</v>
      </c>
      <c r="G227" s="22">
        <v>267</v>
      </c>
      <c r="H227" s="4">
        <v>120</v>
      </c>
      <c r="I227" s="5">
        <v>783</v>
      </c>
      <c r="J227" s="4">
        <v>0.34099616858237547</v>
      </c>
      <c r="K227" s="27">
        <v>0.91</v>
      </c>
      <c r="L227" s="27">
        <v>121</v>
      </c>
      <c r="M227" s="4">
        <v>2.206611570247934</v>
      </c>
      <c r="N227" s="27">
        <v>133</v>
      </c>
      <c r="O227" s="5">
        <v>1964</v>
      </c>
      <c r="P227" s="5">
        <v>336</v>
      </c>
      <c r="Q227" s="5">
        <v>206</v>
      </c>
      <c r="R227" s="5" t="s">
        <v>224</v>
      </c>
    </row>
    <row r="228" spans="1:18" ht="11.25">
      <c r="A228" s="1" t="s">
        <v>379</v>
      </c>
      <c r="C228" s="1" t="s">
        <v>80</v>
      </c>
      <c r="D228" s="4">
        <v>644</v>
      </c>
      <c r="E228" s="4">
        <v>644</v>
      </c>
      <c r="F228" s="4">
        <v>772.8</v>
      </c>
      <c r="G228" s="22">
        <v>772.8</v>
      </c>
      <c r="H228" s="4">
        <v>255</v>
      </c>
      <c r="I228" s="5">
        <v>549</v>
      </c>
      <c r="J228" s="4">
        <v>1.4076502732240437</v>
      </c>
      <c r="K228" s="27">
        <v>2.27</v>
      </c>
      <c r="L228" s="27">
        <v>304</v>
      </c>
      <c r="M228" s="4">
        <v>2.5421052631578944</v>
      </c>
      <c r="N228" s="27">
        <v>134</v>
      </c>
      <c r="O228" s="5">
        <v>1990</v>
      </c>
      <c r="P228" s="5">
        <v>67</v>
      </c>
      <c r="Q228" s="5">
        <v>43</v>
      </c>
      <c r="R228" s="5" t="s">
        <v>224</v>
      </c>
    </row>
    <row r="229" spans="1:18" ht="11.25">
      <c r="A229" s="1" t="s">
        <v>380</v>
      </c>
      <c r="C229" s="1" t="s">
        <v>65</v>
      </c>
      <c r="F229" s="4">
        <v>822</v>
      </c>
      <c r="G229" s="22">
        <v>822</v>
      </c>
      <c r="H229" s="4">
        <v>152</v>
      </c>
      <c r="I229" s="5">
        <v>619</v>
      </c>
      <c r="J229" s="4">
        <v>1.3279483037156705</v>
      </c>
      <c r="L229" s="5">
        <v>247</v>
      </c>
      <c r="M229" s="4">
        <v>3.327935222672065</v>
      </c>
      <c r="O229" s="5">
        <v>1998</v>
      </c>
      <c r="P229" s="5">
        <v>2</v>
      </c>
      <c r="Q229" s="5">
        <v>1</v>
      </c>
      <c r="R229" s="5" t="s">
        <v>224</v>
      </c>
    </row>
    <row r="230" spans="1:18" ht="11.25">
      <c r="A230" s="1" t="s">
        <v>381</v>
      </c>
      <c r="C230" s="1" t="s">
        <v>56</v>
      </c>
      <c r="F230" s="4">
        <v>487</v>
      </c>
      <c r="G230" s="22">
        <v>487</v>
      </c>
      <c r="H230" s="4">
        <v>95</v>
      </c>
      <c r="I230" s="5">
        <v>720</v>
      </c>
      <c r="J230" s="4">
        <v>0.6763888888888889</v>
      </c>
      <c r="L230" s="5">
        <v>79</v>
      </c>
      <c r="M230" s="4">
        <v>6.1645569620253164</v>
      </c>
      <c r="O230" s="5">
        <v>1972</v>
      </c>
      <c r="P230" s="5">
        <v>116</v>
      </c>
      <c r="Q230" s="5">
        <v>59</v>
      </c>
      <c r="R230" s="5" t="s">
        <v>58</v>
      </c>
    </row>
    <row r="231" spans="1:18" ht="11.25">
      <c r="A231" s="1" t="s">
        <v>382</v>
      </c>
      <c r="C231" s="1" t="s">
        <v>383</v>
      </c>
      <c r="E231" s="4">
        <v>400</v>
      </c>
      <c r="F231" s="4">
        <v>480</v>
      </c>
      <c r="G231" s="22">
        <v>480</v>
      </c>
      <c r="H231" s="4">
        <v>130</v>
      </c>
      <c r="I231" s="5">
        <v>789</v>
      </c>
      <c r="J231" s="4">
        <v>0.6083650190114068</v>
      </c>
      <c r="K231" s="27">
        <v>4.06</v>
      </c>
      <c r="L231" s="36">
        <v>2425</v>
      </c>
      <c r="M231" s="4">
        <v>0.1979381443298969</v>
      </c>
      <c r="N231" s="27">
        <v>598</v>
      </c>
      <c r="O231" s="5">
        <v>1971</v>
      </c>
      <c r="P231" s="5">
        <v>708</v>
      </c>
      <c r="Q231" s="5">
        <v>400</v>
      </c>
      <c r="R231" s="5" t="s">
        <v>140</v>
      </c>
    </row>
    <row r="232" spans="1:18" ht="11.25">
      <c r="A232" s="1" t="s">
        <v>384</v>
      </c>
      <c r="C232" s="1" t="s">
        <v>65</v>
      </c>
      <c r="F232" s="4">
        <v>380</v>
      </c>
      <c r="G232" s="22">
        <v>380</v>
      </c>
      <c r="H232" s="4">
        <v>83</v>
      </c>
      <c r="I232" s="5">
        <v>404</v>
      </c>
      <c r="J232" s="4">
        <v>0.9405940594059405</v>
      </c>
      <c r="K232" s="32"/>
      <c r="L232" s="27">
        <v>31</v>
      </c>
      <c r="M232" s="4">
        <v>12.258064516129032</v>
      </c>
      <c r="N232" s="32"/>
      <c r="O232" s="5">
        <v>1995</v>
      </c>
      <c r="P232" s="5">
        <v>4</v>
      </c>
      <c r="Q232" s="5">
        <v>1</v>
      </c>
      <c r="R232" s="5" t="s">
        <v>75</v>
      </c>
    </row>
    <row r="233" spans="1:18" ht="11.25">
      <c r="A233" s="1" t="s">
        <v>385</v>
      </c>
      <c r="C233" s="1" t="s">
        <v>80</v>
      </c>
      <c r="D233" s="4">
        <v>309</v>
      </c>
      <c r="E233" s="4">
        <v>309</v>
      </c>
      <c r="F233" s="4">
        <v>370.8</v>
      </c>
      <c r="G233" s="22">
        <v>370.8</v>
      </c>
      <c r="H233" s="4">
        <v>85</v>
      </c>
      <c r="I233" s="5">
        <v>551</v>
      </c>
      <c r="J233" s="4">
        <v>0.6729582577132487</v>
      </c>
      <c r="K233" s="35"/>
      <c r="L233" s="27">
        <v>31</v>
      </c>
      <c r="M233" s="4">
        <v>11.961290322580645</v>
      </c>
      <c r="N233" s="35"/>
      <c r="O233" s="5">
        <v>1957</v>
      </c>
      <c r="P233" s="5">
        <v>122</v>
      </c>
      <c r="Q233" s="5">
        <v>67</v>
      </c>
      <c r="R233" s="5" t="s">
        <v>83</v>
      </c>
    </row>
    <row r="234" spans="1:18" ht="11.25">
      <c r="A234" s="1" t="s">
        <v>386</v>
      </c>
      <c r="C234" s="1" t="s">
        <v>77</v>
      </c>
      <c r="D234" s="4">
        <v>315</v>
      </c>
      <c r="F234" s="4">
        <v>350</v>
      </c>
      <c r="G234" s="22">
        <v>350</v>
      </c>
      <c r="H234" s="4">
        <v>91.75</v>
      </c>
      <c r="I234" s="5">
        <v>1423</v>
      </c>
      <c r="J234" s="4">
        <v>0.24595924104005623</v>
      </c>
      <c r="K234" s="32"/>
      <c r="L234" s="27">
        <v>0</v>
      </c>
      <c r="M234" s="4" t="s">
        <v>50</v>
      </c>
      <c r="N234" s="32"/>
      <c r="O234" s="5">
        <v>2003</v>
      </c>
      <c r="P234" s="5">
        <v>7</v>
      </c>
      <c r="Q234" s="5">
        <v>6</v>
      </c>
      <c r="R234" s="5" t="s">
        <v>75</v>
      </c>
    </row>
    <row r="235" spans="1:18" ht="11.25">
      <c r="A235" s="1" t="s">
        <v>388</v>
      </c>
      <c r="C235" s="1" t="s">
        <v>65</v>
      </c>
      <c r="F235" s="4">
        <v>337</v>
      </c>
      <c r="G235" s="22">
        <v>337</v>
      </c>
      <c r="I235" s="5">
        <v>529</v>
      </c>
      <c r="J235" s="4">
        <v>0.6370510396975425</v>
      </c>
      <c r="L235" s="5">
        <v>37</v>
      </c>
      <c r="M235" s="4">
        <v>9.108108108108109</v>
      </c>
      <c r="O235" s="5">
        <v>1979</v>
      </c>
      <c r="P235" s="5">
        <v>39</v>
      </c>
      <c r="Q235" s="5">
        <v>33</v>
      </c>
      <c r="R235" s="5" t="s">
        <v>83</v>
      </c>
    </row>
    <row r="236" spans="1:18" ht="11.25">
      <c r="A236" s="1" t="s">
        <v>389</v>
      </c>
      <c r="C236" s="1" t="s">
        <v>56</v>
      </c>
      <c r="F236" s="4">
        <v>458</v>
      </c>
      <c r="G236" s="22">
        <v>458</v>
      </c>
      <c r="H236" s="4">
        <v>50</v>
      </c>
      <c r="I236" s="5">
        <v>582</v>
      </c>
      <c r="J236" s="4">
        <v>0.7869415807560137</v>
      </c>
      <c r="K236" s="27">
        <v>1.07</v>
      </c>
      <c r="L236" s="27">
        <v>109</v>
      </c>
      <c r="M236" s="4">
        <v>4.201834862385321</v>
      </c>
      <c r="N236" s="27">
        <v>102</v>
      </c>
      <c r="O236" s="5">
        <v>1986</v>
      </c>
      <c r="P236" s="5">
        <v>64</v>
      </c>
      <c r="Q236" s="5">
        <v>40</v>
      </c>
      <c r="R236" s="5" t="s">
        <v>110</v>
      </c>
    </row>
    <row r="237" spans="1:18" ht="11.25">
      <c r="A237" s="1" t="s">
        <v>390</v>
      </c>
      <c r="C237" s="1" t="s">
        <v>44</v>
      </c>
      <c r="D237" s="4">
        <v>1092</v>
      </c>
      <c r="F237" s="4">
        <v>1264</v>
      </c>
      <c r="G237" s="22">
        <v>1264</v>
      </c>
      <c r="H237" s="4">
        <v>167</v>
      </c>
      <c r="I237" s="5">
        <v>756</v>
      </c>
      <c r="J237" s="4">
        <v>1.6719576719576719</v>
      </c>
      <c r="L237" s="5">
        <v>455</v>
      </c>
      <c r="M237" s="4">
        <v>2.778021978021978</v>
      </c>
      <c r="O237" s="5">
        <v>1970</v>
      </c>
      <c r="P237" s="5">
        <v>80</v>
      </c>
      <c r="Q237" s="5">
        <v>51</v>
      </c>
      <c r="R237" s="5" t="s">
        <v>140</v>
      </c>
    </row>
    <row r="238" spans="1:18" ht="11.25">
      <c r="A238" s="1" t="s">
        <v>391</v>
      </c>
      <c r="C238" s="1" t="s">
        <v>392</v>
      </c>
      <c r="F238" s="4">
        <v>160</v>
      </c>
      <c r="G238" s="22">
        <v>160</v>
      </c>
      <c r="H238" s="4">
        <v>55</v>
      </c>
      <c r="I238" s="5">
        <v>450</v>
      </c>
      <c r="J238" s="4">
        <v>0.35555555555555557</v>
      </c>
      <c r="K238" s="27">
        <v>1.08</v>
      </c>
      <c r="L238" s="27">
        <v>105</v>
      </c>
      <c r="M238" s="4">
        <v>1.5238095238095237</v>
      </c>
      <c r="N238" s="27">
        <v>97</v>
      </c>
      <c r="O238" s="5">
        <v>1967</v>
      </c>
      <c r="P238" s="5">
        <v>148</v>
      </c>
      <c r="Q238" s="5">
        <v>98</v>
      </c>
      <c r="R238" s="5" t="s">
        <v>60</v>
      </c>
    </row>
    <row r="239" spans="1:18" ht="11.25">
      <c r="A239" s="1" t="s">
        <v>393</v>
      </c>
      <c r="C239" s="1" t="s">
        <v>56</v>
      </c>
      <c r="F239" s="4">
        <v>916</v>
      </c>
      <c r="G239" s="22">
        <v>916</v>
      </c>
      <c r="H239" s="4">
        <v>95</v>
      </c>
      <c r="I239" s="5">
        <v>1208</v>
      </c>
      <c r="J239" s="4">
        <v>0.7582781456953642</v>
      </c>
      <c r="K239" s="27">
        <v>1.87</v>
      </c>
      <c r="L239" s="27">
        <v>431</v>
      </c>
      <c r="M239" s="4">
        <v>2.125290023201856</v>
      </c>
      <c r="N239" s="27">
        <v>231</v>
      </c>
      <c r="O239" s="5">
        <v>1974</v>
      </c>
      <c r="P239" s="5">
        <v>319</v>
      </c>
      <c r="Q239" s="5">
        <v>197</v>
      </c>
      <c r="R239" s="5" t="s">
        <v>63</v>
      </c>
    </row>
    <row r="240" spans="1:18" ht="11.25">
      <c r="A240" s="1" t="s">
        <v>394</v>
      </c>
      <c r="C240" s="1" t="s">
        <v>395</v>
      </c>
      <c r="D240" s="4">
        <v>743</v>
      </c>
      <c r="E240" s="4">
        <v>743</v>
      </c>
      <c r="F240" s="4">
        <v>891.6</v>
      </c>
      <c r="G240" s="22">
        <v>891.6</v>
      </c>
      <c r="I240" s="5">
        <v>1161</v>
      </c>
      <c r="J240" s="4">
        <v>0.7679586563307493</v>
      </c>
      <c r="K240" s="27">
        <v>0.79</v>
      </c>
      <c r="L240" s="27">
        <v>173</v>
      </c>
      <c r="M240" s="4">
        <v>5.153757225433526</v>
      </c>
      <c r="N240" s="27">
        <v>220</v>
      </c>
      <c r="O240" s="5">
        <v>1967</v>
      </c>
      <c r="P240" s="5">
        <v>152</v>
      </c>
      <c r="Q240" s="5">
        <v>103</v>
      </c>
      <c r="R240" s="5" t="s">
        <v>244</v>
      </c>
    </row>
    <row r="241" spans="1:18" ht="11.25">
      <c r="A241" s="1" t="s">
        <v>396</v>
      </c>
      <c r="C241" s="1" t="s">
        <v>44</v>
      </c>
      <c r="D241" s="4">
        <v>386</v>
      </c>
      <c r="F241" s="4">
        <v>447</v>
      </c>
      <c r="G241" s="22">
        <v>447</v>
      </c>
      <c r="H241" s="4">
        <v>41</v>
      </c>
      <c r="I241" s="5">
        <v>562</v>
      </c>
      <c r="J241" s="4">
        <v>0.7953736654804271</v>
      </c>
      <c r="L241" s="5">
        <v>191</v>
      </c>
      <c r="M241" s="4">
        <v>2.3403141361256545</v>
      </c>
      <c r="O241" s="5">
        <v>1948</v>
      </c>
      <c r="P241" s="5">
        <v>308</v>
      </c>
      <c r="Q241" s="5">
        <v>154</v>
      </c>
      <c r="R241" s="5" t="s">
        <v>75</v>
      </c>
    </row>
    <row r="242" spans="1:18" ht="11.25">
      <c r="A242" s="1" t="s">
        <v>397</v>
      </c>
      <c r="C242" s="1" t="s">
        <v>65</v>
      </c>
      <c r="F242" s="4">
        <v>276</v>
      </c>
      <c r="G242" s="22">
        <v>276</v>
      </c>
      <c r="H242" s="4">
        <v>69</v>
      </c>
      <c r="I242" s="5">
        <v>552</v>
      </c>
      <c r="J242" s="4">
        <v>0.5</v>
      </c>
      <c r="K242" s="27">
        <v>0.24</v>
      </c>
      <c r="L242" s="27">
        <v>25</v>
      </c>
      <c r="M242" s="4">
        <v>11.04</v>
      </c>
      <c r="N242" s="27">
        <v>103</v>
      </c>
      <c r="O242" s="5">
        <v>1960</v>
      </c>
      <c r="P242" s="5">
        <v>644</v>
      </c>
      <c r="Q242" s="5">
        <v>409</v>
      </c>
      <c r="R242" s="5" t="s">
        <v>340</v>
      </c>
    </row>
    <row r="243" spans="1:18" ht="11.25">
      <c r="A243" s="1" t="s">
        <v>398</v>
      </c>
      <c r="C243" s="1" t="s">
        <v>44</v>
      </c>
      <c r="D243" s="4">
        <v>322</v>
      </c>
      <c r="F243" s="4">
        <v>373</v>
      </c>
      <c r="G243" s="22">
        <v>373</v>
      </c>
      <c r="H243" s="4">
        <v>81</v>
      </c>
      <c r="I243" s="5">
        <v>888</v>
      </c>
      <c r="J243" s="4">
        <v>0.42004504504504503</v>
      </c>
      <c r="L243" s="5">
        <v>45</v>
      </c>
      <c r="M243" s="4">
        <v>8.28888888888889</v>
      </c>
      <c r="O243" s="5">
        <v>1987</v>
      </c>
      <c r="P243" s="5">
        <v>9</v>
      </c>
      <c r="Q243" s="5">
        <v>6</v>
      </c>
      <c r="R243" s="5" t="s">
        <v>340</v>
      </c>
    </row>
    <row r="244" spans="1:18" ht="11.25">
      <c r="A244" s="1" t="s">
        <v>399</v>
      </c>
      <c r="C244" s="1" t="s">
        <v>56</v>
      </c>
      <c r="F244" s="4">
        <v>447</v>
      </c>
      <c r="G244" s="22">
        <v>447</v>
      </c>
      <c r="H244" s="4">
        <v>50</v>
      </c>
      <c r="I244" s="5">
        <v>752</v>
      </c>
      <c r="J244" s="4">
        <v>0.5944148936170213</v>
      </c>
      <c r="L244" s="5">
        <v>304</v>
      </c>
      <c r="M244" s="4">
        <v>1.4703947368421053</v>
      </c>
      <c r="O244" s="5">
        <v>1994</v>
      </c>
      <c r="P244" s="5">
        <v>22</v>
      </c>
      <c r="Q244" s="5">
        <v>15</v>
      </c>
      <c r="R244" s="5" t="s">
        <v>340</v>
      </c>
    </row>
    <row r="245" spans="1:18" ht="11.25">
      <c r="A245" s="1" t="s">
        <v>400</v>
      </c>
      <c r="C245" s="1" t="s">
        <v>339</v>
      </c>
      <c r="D245" s="4">
        <v>198</v>
      </c>
      <c r="F245" s="4">
        <v>212</v>
      </c>
      <c r="G245" s="22">
        <v>212</v>
      </c>
      <c r="H245" s="4">
        <v>72</v>
      </c>
      <c r="I245" s="5">
        <v>604</v>
      </c>
      <c r="J245" s="4">
        <v>0.3509933774834437</v>
      </c>
      <c r="K245" s="27">
        <v>2.16</v>
      </c>
      <c r="L245" s="27">
        <v>448</v>
      </c>
      <c r="M245" s="4">
        <v>0.4732142857142857</v>
      </c>
      <c r="N245" s="27">
        <v>207</v>
      </c>
      <c r="O245" s="5">
        <v>1925</v>
      </c>
      <c r="P245" s="5">
        <v>583</v>
      </c>
      <c r="Q245" s="5">
        <v>378</v>
      </c>
      <c r="R245" s="5" t="s">
        <v>63</v>
      </c>
    </row>
    <row r="246" spans="1:18" ht="11.25">
      <c r="A246" s="1" t="s">
        <v>401</v>
      </c>
      <c r="C246" s="1" t="s">
        <v>65</v>
      </c>
      <c r="F246" s="4">
        <v>263</v>
      </c>
      <c r="G246" s="22">
        <v>263</v>
      </c>
      <c r="H246" s="4">
        <v>85</v>
      </c>
      <c r="I246" s="5">
        <v>359</v>
      </c>
      <c r="J246" s="4">
        <v>0.7325905292479109</v>
      </c>
      <c r="K246" s="32"/>
      <c r="L246" s="27">
        <v>127</v>
      </c>
      <c r="M246" s="4">
        <v>2.0708661417322833</v>
      </c>
      <c r="N246" s="32"/>
      <c r="O246" s="5">
        <v>1986</v>
      </c>
      <c r="P246" s="5">
        <v>2</v>
      </c>
      <c r="Q246" s="5">
        <v>0</v>
      </c>
      <c r="R246" s="5" t="s">
        <v>60</v>
      </c>
    </row>
    <row r="247" spans="1:18" ht="11.25">
      <c r="A247" s="1" t="s">
        <v>402</v>
      </c>
      <c r="C247" s="1" t="s">
        <v>142</v>
      </c>
      <c r="D247" s="4">
        <v>252</v>
      </c>
      <c r="E247" s="4">
        <v>260</v>
      </c>
      <c r="F247" s="4">
        <v>290</v>
      </c>
      <c r="G247" s="22">
        <v>290</v>
      </c>
      <c r="H247" s="4">
        <v>114</v>
      </c>
      <c r="I247" s="5">
        <v>782</v>
      </c>
      <c r="J247" s="4">
        <v>0.37084398976982097</v>
      </c>
      <c r="K247" s="27">
        <v>1.38</v>
      </c>
      <c r="L247" s="27">
        <v>170</v>
      </c>
      <c r="M247" s="4">
        <v>1.7058823529411764</v>
      </c>
      <c r="N247" s="27">
        <v>123</v>
      </c>
      <c r="O247" s="5">
        <v>1996</v>
      </c>
      <c r="P247" s="5">
        <v>17</v>
      </c>
      <c r="Q247" s="5">
        <v>10</v>
      </c>
      <c r="R247" s="5" t="s">
        <v>235</v>
      </c>
    </row>
    <row r="248" spans="1:18" ht="11.25">
      <c r="A248" s="1" t="s">
        <v>119</v>
      </c>
      <c r="C248" s="1" t="s">
        <v>403</v>
      </c>
      <c r="D248" s="4">
        <v>536</v>
      </c>
      <c r="F248" s="4">
        <v>536</v>
      </c>
      <c r="G248" s="22">
        <v>536</v>
      </c>
      <c r="H248" s="4">
        <v>115</v>
      </c>
      <c r="I248" s="5">
        <v>1770</v>
      </c>
      <c r="J248" s="4">
        <v>0.30282485875706217</v>
      </c>
      <c r="K248" s="27">
        <v>3.01</v>
      </c>
      <c r="L248" s="36">
        <v>1767</v>
      </c>
      <c r="M248" s="4">
        <v>0.30333899264289754</v>
      </c>
      <c r="N248" s="27">
        <v>587</v>
      </c>
      <c r="O248" s="5">
        <v>1954</v>
      </c>
      <c r="P248" s="5">
        <v>718</v>
      </c>
      <c r="Q248" s="5">
        <v>488</v>
      </c>
      <c r="R248" s="5" t="s">
        <v>119</v>
      </c>
    </row>
    <row r="249" spans="1:18" ht="11.25">
      <c r="A249" s="1" t="s">
        <v>405</v>
      </c>
      <c r="C249" s="1" t="s">
        <v>230</v>
      </c>
      <c r="E249" s="4">
        <v>1285</v>
      </c>
      <c r="G249" s="22">
        <v>1285</v>
      </c>
      <c r="H249" s="4">
        <v>370</v>
      </c>
      <c r="I249" s="5">
        <v>582</v>
      </c>
      <c r="J249" s="4">
        <v>2.2079037800687287</v>
      </c>
      <c r="K249" s="27">
        <v>0</v>
      </c>
      <c r="L249" s="27">
        <v>0</v>
      </c>
      <c r="M249" s="4" t="s">
        <v>50</v>
      </c>
      <c r="N249" s="27">
        <v>0</v>
      </c>
      <c r="O249" s="5">
        <v>1980</v>
      </c>
      <c r="P249" s="5">
        <v>100</v>
      </c>
      <c r="Q249" s="5">
        <v>56</v>
      </c>
      <c r="R249" s="5" t="s">
        <v>119</v>
      </c>
    </row>
    <row r="250" spans="1:18" ht="11.25">
      <c r="A250" s="1" t="s">
        <v>406</v>
      </c>
      <c r="C250" s="1" t="s">
        <v>44</v>
      </c>
      <c r="D250" s="4">
        <v>489</v>
      </c>
      <c r="F250" s="4">
        <v>567</v>
      </c>
      <c r="G250" s="22">
        <v>567</v>
      </c>
      <c r="H250" s="4">
        <v>96</v>
      </c>
      <c r="I250" s="5">
        <v>800</v>
      </c>
      <c r="J250" s="4">
        <v>0.70875</v>
      </c>
      <c r="K250" s="27">
        <v>3.86</v>
      </c>
      <c r="L250" s="27">
        <v>27</v>
      </c>
      <c r="M250" s="4">
        <v>21</v>
      </c>
      <c r="N250" s="27">
        <v>7</v>
      </c>
      <c r="O250" s="5">
        <v>1930</v>
      </c>
      <c r="P250" s="5">
        <v>91</v>
      </c>
      <c r="Q250" s="5">
        <v>66</v>
      </c>
      <c r="R250" s="5" t="s">
        <v>75</v>
      </c>
    </row>
    <row r="251" spans="1:18" ht="11.25">
      <c r="A251" s="1" t="s">
        <v>407</v>
      </c>
      <c r="C251" s="1" t="s">
        <v>408</v>
      </c>
      <c r="E251" s="4">
        <v>429</v>
      </c>
      <c r="G251" s="22">
        <v>429</v>
      </c>
      <c r="H251" s="4">
        <v>143</v>
      </c>
      <c r="I251" s="5">
        <v>380</v>
      </c>
      <c r="J251" s="4">
        <v>1.1289473684210527</v>
      </c>
      <c r="L251" s="5">
        <v>69</v>
      </c>
      <c r="M251" s="4">
        <v>6.217391304347826</v>
      </c>
      <c r="O251" s="5">
        <v>1984</v>
      </c>
      <c r="P251" s="5">
        <v>27</v>
      </c>
      <c r="Q251" s="5">
        <v>11</v>
      </c>
      <c r="R251" s="5" t="s">
        <v>70</v>
      </c>
    </row>
    <row r="252" spans="1:18" ht="11.25">
      <c r="A252" s="1" t="s">
        <v>409</v>
      </c>
      <c r="C252" s="1" t="s">
        <v>112</v>
      </c>
      <c r="D252" s="7"/>
      <c r="G252" s="22">
        <v>0</v>
      </c>
      <c r="I252" s="5">
        <v>0</v>
      </c>
      <c r="J252" s="4" t="s">
        <v>50</v>
      </c>
      <c r="L252" s="5">
        <v>0</v>
      </c>
      <c r="M252" s="4" t="s">
        <v>50</v>
      </c>
      <c r="O252" s="5">
        <v>1995</v>
      </c>
      <c r="P252" s="5">
        <v>81</v>
      </c>
      <c r="Q252" s="5">
        <v>13</v>
      </c>
      <c r="R252" s="5" t="s">
        <v>110</v>
      </c>
    </row>
    <row r="253" spans="1:18" ht="11.25">
      <c r="A253" s="1" t="s">
        <v>411</v>
      </c>
      <c r="C253" s="1" t="s">
        <v>44</v>
      </c>
      <c r="D253" s="4">
        <v>649</v>
      </c>
      <c r="F253" s="4">
        <v>751</v>
      </c>
      <c r="G253" s="22">
        <v>751</v>
      </c>
      <c r="H253" s="4">
        <v>135</v>
      </c>
      <c r="I253" s="5">
        <v>524</v>
      </c>
      <c r="J253" s="4">
        <v>1.433206106870229</v>
      </c>
      <c r="K253" s="27">
        <v>2.51</v>
      </c>
      <c r="L253" s="27">
        <v>279</v>
      </c>
      <c r="M253" s="4">
        <v>2.6917562724014337</v>
      </c>
      <c r="N253" s="27">
        <v>111</v>
      </c>
      <c r="O253" s="5">
        <v>1991</v>
      </c>
      <c r="P253" s="5">
        <v>39</v>
      </c>
      <c r="Q253" s="5">
        <v>30</v>
      </c>
      <c r="R253" s="5" t="s">
        <v>66</v>
      </c>
    </row>
    <row r="254" spans="1:18" ht="11.25">
      <c r="A254" s="1" t="s">
        <v>412</v>
      </c>
      <c r="C254" s="1" t="s">
        <v>56</v>
      </c>
      <c r="F254" s="4">
        <v>1072</v>
      </c>
      <c r="G254" s="22">
        <v>1072</v>
      </c>
      <c r="H254" s="4">
        <v>75</v>
      </c>
      <c r="I254" s="5">
        <v>724</v>
      </c>
      <c r="J254" s="4">
        <v>1.4806629834254144</v>
      </c>
      <c r="K254" s="27">
        <v>0.77</v>
      </c>
      <c r="L254" s="27">
        <v>150</v>
      </c>
      <c r="M254" s="4">
        <v>7.1466666666666665</v>
      </c>
      <c r="N254" s="27">
        <v>194</v>
      </c>
      <c r="O254" s="5">
        <v>1981</v>
      </c>
      <c r="P254" s="5">
        <v>60</v>
      </c>
      <c r="Q254" s="5">
        <v>30</v>
      </c>
      <c r="R254" s="5" t="s">
        <v>58</v>
      </c>
    </row>
    <row r="255" spans="1:18" ht="11.25">
      <c r="A255" s="1" t="s">
        <v>413</v>
      </c>
      <c r="C255" s="1" t="s">
        <v>44</v>
      </c>
      <c r="D255" s="4">
        <v>387</v>
      </c>
      <c r="F255" s="4">
        <v>448</v>
      </c>
      <c r="G255" s="22">
        <v>448</v>
      </c>
      <c r="H255" s="4">
        <v>55</v>
      </c>
      <c r="I255" s="5">
        <v>522</v>
      </c>
      <c r="J255" s="4">
        <v>0.8582375478927203</v>
      </c>
      <c r="L255" s="5">
        <v>12</v>
      </c>
      <c r="M255" s="4">
        <v>37.333333333333336</v>
      </c>
      <c r="O255" s="5">
        <v>1949</v>
      </c>
      <c r="P255" s="5">
        <v>106</v>
      </c>
      <c r="Q255" s="5">
        <v>43</v>
      </c>
      <c r="R255" s="5" t="s">
        <v>75</v>
      </c>
    </row>
    <row r="256" spans="1:18" ht="11.25">
      <c r="A256" s="1" t="s">
        <v>414</v>
      </c>
      <c r="C256" s="1" t="s">
        <v>415</v>
      </c>
      <c r="E256" s="4">
        <v>150</v>
      </c>
      <c r="G256" s="22">
        <v>150</v>
      </c>
      <c r="H256" s="4">
        <v>85</v>
      </c>
      <c r="I256" s="5">
        <v>863</v>
      </c>
      <c r="J256" s="4">
        <v>0.17381228273464658</v>
      </c>
      <c r="K256" s="5">
        <v>1.51</v>
      </c>
      <c r="L256" s="5">
        <v>350</v>
      </c>
      <c r="M256" s="4">
        <v>0.42857142857142855</v>
      </c>
      <c r="N256" s="5">
        <v>232</v>
      </c>
      <c r="O256" s="5">
        <v>1948</v>
      </c>
      <c r="P256" s="5">
        <v>694</v>
      </c>
      <c r="Q256" s="5">
        <v>453</v>
      </c>
      <c r="R256" s="5" t="s">
        <v>94</v>
      </c>
    </row>
    <row r="257" spans="1:18" ht="11.25">
      <c r="A257" s="1" t="s">
        <v>416</v>
      </c>
      <c r="C257" s="1" t="s">
        <v>417</v>
      </c>
      <c r="E257" s="4">
        <v>275</v>
      </c>
      <c r="F257" s="4">
        <v>295</v>
      </c>
      <c r="G257" s="22">
        <v>295</v>
      </c>
      <c r="H257" s="4">
        <v>45</v>
      </c>
      <c r="I257" s="5">
        <v>507</v>
      </c>
      <c r="J257" s="4">
        <v>0.5818540433925049</v>
      </c>
      <c r="L257" s="5">
        <v>19</v>
      </c>
      <c r="M257" s="4">
        <v>15.526315789473685</v>
      </c>
      <c r="O257" s="5">
        <v>1986</v>
      </c>
      <c r="P257" s="5">
        <v>52</v>
      </c>
      <c r="Q257" s="5">
        <v>30</v>
      </c>
      <c r="R257" s="5" t="s">
        <v>70</v>
      </c>
    </row>
    <row r="258" spans="1:18" ht="11.25">
      <c r="A258" s="1" t="s">
        <v>418</v>
      </c>
      <c r="C258" s="1" t="s">
        <v>80</v>
      </c>
      <c r="D258" s="4">
        <v>179</v>
      </c>
      <c r="E258" s="4">
        <v>179</v>
      </c>
      <c r="F258" s="4">
        <v>214.8</v>
      </c>
      <c r="G258" s="22">
        <v>214.8</v>
      </c>
      <c r="H258" s="4">
        <v>83</v>
      </c>
      <c r="I258" s="5">
        <v>179</v>
      </c>
      <c r="J258" s="4">
        <v>1.2</v>
      </c>
      <c r="L258" s="5">
        <v>17</v>
      </c>
      <c r="M258" s="4">
        <v>12.635294117647058</v>
      </c>
      <c r="O258" s="5">
        <v>1999</v>
      </c>
      <c r="P258" s="5">
        <v>1</v>
      </c>
      <c r="Q258" s="5">
        <v>1</v>
      </c>
      <c r="R258" s="5" t="s">
        <v>60</v>
      </c>
    </row>
    <row r="259" spans="1:18" ht="11.25">
      <c r="A259" s="1" t="s">
        <v>419</v>
      </c>
      <c r="C259" s="1" t="s">
        <v>65</v>
      </c>
      <c r="F259" s="4">
        <v>471</v>
      </c>
      <c r="G259" s="22">
        <v>471</v>
      </c>
      <c r="H259" s="4">
        <v>98</v>
      </c>
      <c r="I259" s="5">
        <v>428</v>
      </c>
      <c r="J259" s="4">
        <v>1.1004672897196262</v>
      </c>
      <c r="L259" s="5">
        <v>217</v>
      </c>
      <c r="M259" s="4">
        <v>2.1705069124423964</v>
      </c>
      <c r="O259" s="5">
        <v>1996</v>
      </c>
      <c r="P259" s="5">
        <v>17</v>
      </c>
      <c r="Q259" s="5">
        <v>10</v>
      </c>
      <c r="R259" s="5" t="s">
        <v>94</v>
      </c>
    </row>
    <row r="260" spans="1:18" ht="11.25">
      <c r="A260" s="1" t="s">
        <v>420</v>
      </c>
      <c r="C260" s="1" t="s">
        <v>421</v>
      </c>
      <c r="G260" s="22">
        <v>0</v>
      </c>
      <c r="H260" s="4">
        <v>83</v>
      </c>
      <c r="I260" s="5">
        <v>303</v>
      </c>
      <c r="J260" s="4">
        <v>0</v>
      </c>
      <c r="L260" s="5">
        <v>0</v>
      </c>
      <c r="M260" s="4" t="s">
        <v>50</v>
      </c>
      <c r="O260" s="5">
        <v>1966</v>
      </c>
      <c r="P260" s="5">
        <v>10</v>
      </c>
      <c r="Q260" s="5">
        <v>3</v>
      </c>
      <c r="R260" s="5" t="s">
        <v>75</v>
      </c>
    </row>
    <row r="261" spans="1:18" ht="11.25">
      <c r="A261" s="1" t="s">
        <v>423</v>
      </c>
      <c r="C261" s="1" t="s">
        <v>56</v>
      </c>
      <c r="F261" s="4">
        <v>406</v>
      </c>
      <c r="G261" s="22">
        <v>406</v>
      </c>
      <c r="H261" s="4">
        <v>99</v>
      </c>
      <c r="I261" s="5">
        <v>401</v>
      </c>
      <c r="J261" s="4">
        <v>1.0124688279301746</v>
      </c>
      <c r="K261" s="35"/>
      <c r="L261" s="5">
        <v>9</v>
      </c>
      <c r="M261" s="4">
        <v>45.111111111111114</v>
      </c>
      <c r="N261" s="35"/>
      <c r="O261" s="5">
        <v>1988</v>
      </c>
      <c r="P261" s="5">
        <v>12</v>
      </c>
      <c r="Q261" s="5">
        <v>9</v>
      </c>
      <c r="R261" s="5" t="s">
        <v>66</v>
      </c>
    </row>
    <row r="262" spans="1:18" ht="11.25">
      <c r="A262" s="1" t="s">
        <v>424</v>
      </c>
      <c r="C262" s="1" t="s">
        <v>56</v>
      </c>
      <c r="F262" s="4">
        <v>1048</v>
      </c>
      <c r="G262" s="22">
        <v>1048</v>
      </c>
      <c r="I262" s="5">
        <v>545</v>
      </c>
      <c r="J262" s="4">
        <v>1.9229357798165139</v>
      </c>
      <c r="K262" s="27">
        <v>1.35</v>
      </c>
      <c r="L262" s="27">
        <v>313</v>
      </c>
      <c r="M262" s="4">
        <v>3.3482428115015974</v>
      </c>
      <c r="N262" s="27">
        <v>231</v>
      </c>
      <c r="O262" s="5">
        <v>1973</v>
      </c>
      <c r="P262" s="5">
        <v>189</v>
      </c>
      <c r="Q262" s="5">
        <v>89</v>
      </c>
      <c r="R262" s="5" t="s">
        <v>256</v>
      </c>
    </row>
    <row r="263" spans="1:18" ht="11.25">
      <c r="A263" s="1" t="s">
        <v>425</v>
      </c>
      <c r="C263" s="1" t="s">
        <v>44</v>
      </c>
      <c r="D263" s="4">
        <v>371</v>
      </c>
      <c r="F263" s="4">
        <v>429</v>
      </c>
      <c r="G263" s="22">
        <v>429</v>
      </c>
      <c r="H263" s="4">
        <v>126</v>
      </c>
      <c r="I263" s="5">
        <v>371</v>
      </c>
      <c r="J263" s="4">
        <v>1.15633423180593</v>
      </c>
      <c r="L263" s="5">
        <v>10</v>
      </c>
      <c r="M263" s="4">
        <v>42.9</v>
      </c>
      <c r="O263" s="5">
        <v>1977</v>
      </c>
      <c r="P263" s="5">
        <v>30</v>
      </c>
      <c r="Q263" s="5">
        <v>17</v>
      </c>
      <c r="R263" s="5" t="s">
        <v>60</v>
      </c>
    </row>
    <row r="264" spans="1:18" ht="11.25">
      <c r="A264" s="1" t="s">
        <v>426</v>
      </c>
      <c r="C264" s="1" t="s">
        <v>80</v>
      </c>
      <c r="D264" s="4">
        <v>403</v>
      </c>
      <c r="E264" s="4">
        <v>403</v>
      </c>
      <c r="F264" s="4">
        <v>483.6</v>
      </c>
      <c r="G264" s="22">
        <v>483.6</v>
      </c>
      <c r="H264" s="4">
        <v>168</v>
      </c>
      <c r="I264" s="5">
        <v>435</v>
      </c>
      <c r="J264" s="4">
        <v>1.1117241379310343</v>
      </c>
      <c r="K264" s="27">
        <v>0.39</v>
      </c>
      <c r="L264" s="27">
        <v>50</v>
      </c>
      <c r="M264" s="4">
        <v>9.671999999999999</v>
      </c>
      <c r="N264" s="27">
        <v>128</v>
      </c>
      <c r="O264" s="5">
        <v>1989</v>
      </c>
      <c r="P264" s="5">
        <v>22</v>
      </c>
      <c r="Q264" s="5">
        <v>12</v>
      </c>
      <c r="R264" s="5" t="s">
        <v>110</v>
      </c>
    </row>
    <row r="265" spans="1:18" ht="11.25">
      <c r="A265" s="1" t="s">
        <v>427</v>
      </c>
      <c r="C265" s="1" t="s">
        <v>56</v>
      </c>
      <c r="F265" s="4">
        <v>622</v>
      </c>
      <c r="G265" s="22">
        <v>622</v>
      </c>
      <c r="I265" s="5">
        <v>500</v>
      </c>
      <c r="J265" s="4">
        <v>1.244</v>
      </c>
      <c r="K265" s="27">
        <v>1.06</v>
      </c>
      <c r="L265" s="27">
        <v>324</v>
      </c>
      <c r="M265" s="4">
        <v>1.9197530864197532</v>
      </c>
      <c r="N265" s="27">
        <v>307</v>
      </c>
      <c r="O265" s="5">
        <v>1982</v>
      </c>
      <c r="P265" s="5">
        <v>93</v>
      </c>
      <c r="Q265" s="5">
        <v>56</v>
      </c>
      <c r="R265" s="5" t="s">
        <v>119</v>
      </c>
    </row>
    <row r="266" spans="1:18" ht="11.25">
      <c r="A266" s="1" t="s">
        <v>428</v>
      </c>
      <c r="C266" s="1" t="s">
        <v>44</v>
      </c>
      <c r="D266" s="4">
        <v>563</v>
      </c>
      <c r="F266" s="4">
        <v>652</v>
      </c>
      <c r="G266" s="22">
        <v>652</v>
      </c>
      <c r="H266" s="4">
        <v>96</v>
      </c>
      <c r="I266" s="5">
        <v>680</v>
      </c>
      <c r="J266" s="4">
        <v>0.9588235294117647</v>
      </c>
      <c r="K266" s="27">
        <v>1.54</v>
      </c>
      <c r="L266" s="27">
        <v>258</v>
      </c>
      <c r="M266" s="4">
        <v>2.5271317829457365</v>
      </c>
      <c r="N266" s="27">
        <v>168</v>
      </c>
      <c r="O266" s="5">
        <v>1939</v>
      </c>
      <c r="P266" s="5">
        <v>165</v>
      </c>
      <c r="Q266" s="5">
        <v>113</v>
      </c>
      <c r="R266" s="5" t="s">
        <v>75</v>
      </c>
    </row>
    <row r="267" spans="1:18" ht="11.25">
      <c r="A267" s="1" t="s">
        <v>429</v>
      </c>
      <c r="C267" s="1" t="s">
        <v>430</v>
      </c>
      <c r="D267" s="4">
        <v>270</v>
      </c>
      <c r="E267" s="4">
        <v>285</v>
      </c>
      <c r="F267" s="4">
        <v>300</v>
      </c>
      <c r="G267" s="22">
        <v>300</v>
      </c>
      <c r="H267" s="4">
        <v>75</v>
      </c>
      <c r="I267" s="5">
        <v>739</v>
      </c>
      <c r="J267" s="4">
        <v>0.4059539918809202</v>
      </c>
      <c r="K267" s="27">
        <v>1.83</v>
      </c>
      <c r="L267" s="27">
        <v>331</v>
      </c>
      <c r="M267" s="4">
        <v>0.9063444108761329</v>
      </c>
      <c r="N267" s="27">
        <v>181</v>
      </c>
      <c r="O267" s="5">
        <v>1949</v>
      </c>
      <c r="P267" s="5">
        <v>409</v>
      </c>
      <c r="Q267" s="5">
        <v>222</v>
      </c>
      <c r="R267" s="5" t="s">
        <v>75</v>
      </c>
    </row>
    <row r="268" spans="1:18" ht="11.25">
      <c r="A268" s="1" t="s">
        <v>431</v>
      </c>
      <c r="C268" s="1" t="s">
        <v>99</v>
      </c>
      <c r="D268" s="4">
        <v>298</v>
      </c>
      <c r="E268" s="4">
        <v>315</v>
      </c>
      <c r="F268" s="4">
        <v>332</v>
      </c>
      <c r="G268" s="22">
        <v>332</v>
      </c>
      <c r="H268" s="4">
        <v>80</v>
      </c>
      <c r="I268" s="5">
        <v>624</v>
      </c>
      <c r="J268" s="4">
        <v>0.532051282051282</v>
      </c>
      <c r="K268" s="27">
        <v>1.8</v>
      </c>
      <c r="L268" s="27">
        <v>303</v>
      </c>
      <c r="M268" s="4">
        <v>1.0957095709570956</v>
      </c>
      <c r="N268" s="27">
        <v>168</v>
      </c>
      <c r="O268" s="5">
        <v>1985</v>
      </c>
      <c r="P268" s="5">
        <v>40</v>
      </c>
      <c r="Q268" s="5">
        <v>28</v>
      </c>
      <c r="R268" s="5" t="s">
        <v>94</v>
      </c>
    </row>
    <row r="269" spans="1:18" ht="11.25">
      <c r="A269" s="1" t="s">
        <v>432</v>
      </c>
      <c r="C269" s="1" t="s">
        <v>56</v>
      </c>
      <c r="F269" s="4">
        <v>484</v>
      </c>
      <c r="G269" s="22">
        <v>484</v>
      </c>
      <c r="H269" s="4">
        <v>50</v>
      </c>
      <c r="I269" s="5">
        <v>632</v>
      </c>
      <c r="J269" s="4">
        <v>0.7658227848101266</v>
      </c>
      <c r="L269" s="5">
        <v>6</v>
      </c>
      <c r="M269" s="4">
        <v>80.66666666666667</v>
      </c>
      <c r="O269" s="5">
        <v>1993</v>
      </c>
      <c r="P269" s="5">
        <v>19</v>
      </c>
      <c r="Q269" s="5">
        <v>15</v>
      </c>
      <c r="R269" s="5" t="s">
        <v>66</v>
      </c>
    </row>
    <row r="270" spans="1:18" ht="11.25">
      <c r="A270" s="1" t="s">
        <v>433</v>
      </c>
      <c r="C270" s="1" t="s">
        <v>434</v>
      </c>
      <c r="F270" s="4">
        <v>28.68</v>
      </c>
      <c r="G270" s="22">
        <v>28.68</v>
      </c>
      <c r="H270" s="4">
        <v>28.68</v>
      </c>
      <c r="I270" s="5">
        <v>283</v>
      </c>
      <c r="J270" s="4">
        <v>0.10134275618374558</v>
      </c>
      <c r="L270" s="5">
        <v>0</v>
      </c>
      <c r="M270" s="4" t="s">
        <v>50</v>
      </c>
      <c r="O270" s="5">
        <v>1985</v>
      </c>
      <c r="P270" s="5">
        <v>4</v>
      </c>
      <c r="Q270" s="5">
        <v>2</v>
      </c>
      <c r="R270" s="5" t="s">
        <v>75</v>
      </c>
    </row>
    <row r="271" spans="1:18" ht="11.25">
      <c r="A271" s="1" t="s">
        <v>435</v>
      </c>
      <c r="C271" s="1" t="s">
        <v>44</v>
      </c>
      <c r="D271" s="4">
        <v>246</v>
      </c>
      <c r="F271" s="4">
        <v>285</v>
      </c>
      <c r="G271" s="22">
        <v>285</v>
      </c>
      <c r="H271" s="4">
        <v>48</v>
      </c>
      <c r="I271" s="5">
        <v>192</v>
      </c>
      <c r="J271" s="4">
        <v>1.484375</v>
      </c>
      <c r="L271" s="5">
        <v>42</v>
      </c>
      <c r="M271" s="4">
        <v>6.785714285714286</v>
      </c>
      <c r="O271" s="5">
        <v>1996</v>
      </c>
      <c r="P271" s="5">
        <v>9</v>
      </c>
      <c r="Q271" s="5">
        <v>7</v>
      </c>
      <c r="R271" s="5" t="s">
        <v>75</v>
      </c>
    </row>
    <row r="272" spans="1:18" ht="11.25">
      <c r="A272" s="1" t="s">
        <v>436</v>
      </c>
      <c r="C272" s="1" t="s">
        <v>62</v>
      </c>
      <c r="F272" s="4">
        <v>304</v>
      </c>
      <c r="G272" s="22">
        <v>304</v>
      </c>
      <c r="I272" s="5">
        <v>604</v>
      </c>
      <c r="J272" s="4">
        <v>0.5033112582781457</v>
      </c>
      <c r="K272" s="27">
        <v>0.8</v>
      </c>
      <c r="L272" s="27">
        <v>105</v>
      </c>
      <c r="M272" s="4">
        <v>2.895238095238095</v>
      </c>
      <c r="N272" s="27">
        <v>132</v>
      </c>
      <c r="O272" s="5">
        <v>1922</v>
      </c>
      <c r="P272" s="5">
        <v>90</v>
      </c>
      <c r="Q272" s="5">
        <v>50</v>
      </c>
      <c r="R272" s="5" t="s">
        <v>63</v>
      </c>
    </row>
    <row r="273" spans="1:18" ht="11.25">
      <c r="A273" s="1" t="s">
        <v>437</v>
      </c>
      <c r="C273" s="1" t="s">
        <v>44</v>
      </c>
      <c r="D273" s="4">
        <v>90</v>
      </c>
      <c r="E273" s="4">
        <v>105</v>
      </c>
      <c r="G273" s="22">
        <v>105</v>
      </c>
      <c r="H273" s="4">
        <v>45</v>
      </c>
      <c r="I273" s="5">
        <v>707</v>
      </c>
      <c r="J273" s="4">
        <v>0.1485148514851485</v>
      </c>
      <c r="K273" s="27">
        <v>2.29</v>
      </c>
      <c r="L273" s="27">
        <v>428</v>
      </c>
      <c r="M273" s="4">
        <v>0.24532710280373832</v>
      </c>
      <c r="N273" s="27">
        <v>187</v>
      </c>
      <c r="O273" s="5">
        <v>1975</v>
      </c>
      <c r="P273" s="5">
        <v>283</v>
      </c>
      <c r="Q273" s="5">
        <v>211</v>
      </c>
      <c r="R273" s="5" t="s">
        <v>125</v>
      </c>
    </row>
    <row r="274" spans="1:18" ht="11.25">
      <c r="A274" s="1" t="s">
        <v>438</v>
      </c>
      <c r="C274" s="1" t="s">
        <v>62</v>
      </c>
      <c r="E274" s="4">
        <v>155</v>
      </c>
      <c r="G274" s="22">
        <v>155</v>
      </c>
      <c r="I274" s="5">
        <v>218</v>
      </c>
      <c r="J274" s="4">
        <v>0.7110091743119266</v>
      </c>
      <c r="K274" s="35"/>
      <c r="L274" s="5">
        <v>0</v>
      </c>
      <c r="M274" s="4" t="s">
        <v>50</v>
      </c>
      <c r="N274" s="35"/>
      <c r="O274" s="5">
        <v>2002</v>
      </c>
      <c r="P274" s="38">
        <v>0</v>
      </c>
      <c r="Q274" s="38">
        <v>0</v>
      </c>
      <c r="R274" s="5" t="s">
        <v>75</v>
      </c>
    </row>
    <row r="275" spans="1:18" ht="11.25">
      <c r="A275" s="1" t="s">
        <v>439</v>
      </c>
      <c r="C275" s="1" t="s">
        <v>65</v>
      </c>
      <c r="F275" s="4">
        <v>769</v>
      </c>
      <c r="G275" s="22">
        <v>769</v>
      </c>
      <c r="H275" s="4">
        <v>217</v>
      </c>
      <c r="I275" s="5">
        <v>611</v>
      </c>
      <c r="J275" s="4">
        <v>1.2585924713584289</v>
      </c>
      <c r="L275" s="5">
        <v>59</v>
      </c>
      <c r="M275" s="4">
        <v>13.033898305084746</v>
      </c>
      <c r="O275" s="5">
        <v>1989</v>
      </c>
      <c r="P275" s="5">
        <v>15</v>
      </c>
      <c r="Q275" s="5">
        <v>12</v>
      </c>
      <c r="R275" s="5" t="s">
        <v>110</v>
      </c>
    </row>
    <row r="276" spans="1:18" ht="11.25">
      <c r="A276" s="1" t="s">
        <v>440</v>
      </c>
      <c r="C276" s="1" t="s">
        <v>112</v>
      </c>
      <c r="F276" s="4">
        <v>1290</v>
      </c>
      <c r="G276" s="22">
        <v>1290</v>
      </c>
      <c r="H276" s="4">
        <v>165</v>
      </c>
      <c r="I276" s="5">
        <v>1098</v>
      </c>
      <c r="J276" s="4">
        <v>1.174863387978142</v>
      </c>
      <c r="L276" s="5">
        <v>19</v>
      </c>
      <c r="M276" s="4">
        <v>67.89473684210526</v>
      </c>
      <c r="O276" s="5">
        <v>1958</v>
      </c>
      <c r="P276" s="38">
        <v>288</v>
      </c>
      <c r="Q276" s="38">
        <v>61</v>
      </c>
      <c r="R276" s="5" t="s">
        <v>110</v>
      </c>
    </row>
    <row r="277" spans="1:18" ht="11.25">
      <c r="A277" s="1" t="s">
        <v>441</v>
      </c>
      <c r="C277" s="1" t="s">
        <v>80</v>
      </c>
      <c r="D277" s="4">
        <v>1300</v>
      </c>
      <c r="E277" s="4">
        <v>1300</v>
      </c>
      <c r="F277" s="4">
        <v>1560</v>
      </c>
      <c r="G277" s="22">
        <v>1560</v>
      </c>
      <c r="H277" s="4">
        <v>124</v>
      </c>
      <c r="I277" s="5">
        <v>1879</v>
      </c>
      <c r="J277" s="4">
        <v>0.8302288451303885</v>
      </c>
      <c r="K277" s="27">
        <v>0.88</v>
      </c>
      <c r="L277" s="27">
        <v>380</v>
      </c>
      <c r="M277" s="4">
        <v>4.105263157894737</v>
      </c>
      <c r="N277" s="27">
        <v>431</v>
      </c>
      <c r="O277" s="5">
        <v>1966</v>
      </c>
      <c r="P277" s="5">
        <v>275</v>
      </c>
      <c r="Q277" s="5">
        <v>144</v>
      </c>
      <c r="R277" s="5" t="s">
        <v>94</v>
      </c>
    </row>
    <row r="278" spans="1:18" ht="11.25">
      <c r="A278" s="1" t="s">
        <v>442</v>
      </c>
      <c r="C278" s="1" t="s">
        <v>151</v>
      </c>
      <c r="F278" s="4">
        <v>599</v>
      </c>
      <c r="G278" s="22">
        <v>599</v>
      </c>
      <c r="H278" s="4">
        <v>107</v>
      </c>
      <c r="I278" s="5">
        <v>568</v>
      </c>
      <c r="J278" s="4">
        <v>1.0545774647887325</v>
      </c>
      <c r="L278" s="5">
        <v>75</v>
      </c>
      <c r="M278" s="4">
        <v>7.986666666666666</v>
      </c>
      <c r="O278" s="5">
        <v>1973</v>
      </c>
      <c r="P278" s="5">
        <v>558</v>
      </c>
      <c r="Q278" s="5">
        <v>220</v>
      </c>
      <c r="R278" s="5" t="s">
        <v>94</v>
      </c>
    </row>
    <row r="279" spans="1:18" ht="11.25">
      <c r="A279" s="1" t="s">
        <v>443</v>
      </c>
      <c r="C279" s="1" t="s">
        <v>77</v>
      </c>
      <c r="D279" s="4">
        <v>198</v>
      </c>
      <c r="F279" s="4">
        <v>220</v>
      </c>
      <c r="G279" s="22">
        <v>220</v>
      </c>
      <c r="H279" s="4">
        <v>47</v>
      </c>
      <c r="I279" s="5">
        <v>1575</v>
      </c>
      <c r="J279" s="4">
        <v>0.13968253968253969</v>
      </c>
      <c r="K279" s="27">
        <v>8.46</v>
      </c>
      <c r="L279" s="36">
        <v>1667</v>
      </c>
      <c r="M279" s="4">
        <v>0.13197360527894422</v>
      </c>
      <c r="N279" s="27">
        <v>197</v>
      </c>
      <c r="O279" s="5">
        <v>1886</v>
      </c>
      <c r="P279" s="5">
        <v>934</v>
      </c>
      <c r="Q279" s="5">
        <v>595</v>
      </c>
      <c r="R279" s="5" t="s">
        <v>75</v>
      </c>
    </row>
    <row r="280" spans="1:18" ht="11.25">
      <c r="A280" s="1" t="s">
        <v>444</v>
      </c>
      <c r="C280" s="1" t="s">
        <v>56</v>
      </c>
      <c r="F280" s="4">
        <v>426</v>
      </c>
      <c r="G280" s="22">
        <v>426</v>
      </c>
      <c r="H280" s="4">
        <v>95</v>
      </c>
      <c r="I280" s="5">
        <v>892</v>
      </c>
      <c r="J280" s="4">
        <v>0.47757847533632286</v>
      </c>
      <c r="K280" s="27">
        <v>0</v>
      </c>
      <c r="L280" s="27">
        <v>0</v>
      </c>
      <c r="M280" s="4" t="s">
        <v>50</v>
      </c>
      <c r="N280" s="27">
        <v>0</v>
      </c>
      <c r="O280" s="5">
        <v>1961</v>
      </c>
      <c r="P280" s="5">
        <v>483</v>
      </c>
      <c r="Q280" s="5">
        <v>266</v>
      </c>
      <c r="R280" s="5" t="s">
        <v>66</v>
      </c>
    </row>
    <row r="281" spans="1:18" ht="11.25">
      <c r="A281" s="1" t="s">
        <v>445</v>
      </c>
      <c r="C281" s="1" t="s">
        <v>446</v>
      </c>
      <c r="D281" s="4">
        <v>190</v>
      </c>
      <c r="F281" s="4">
        <v>195</v>
      </c>
      <c r="G281" s="22">
        <v>195</v>
      </c>
      <c r="H281" s="4">
        <v>72.5</v>
      </c>
      <c r="I281" s="5">
        <v>814</v>
      </c>
      <c r="J281" s="4">
        <v>0.23955773955773957</v>
      </c>
      <c r="K281" s="27">
        <v>3.27</v>
      </c>
      <c r="L281" s="27">
        <v>602</v>
      </c>
      <c r="M281" s="4">
        <v>0.3239202657807309</v>
      </c>
      <c r="N281" s="27">
        <v>184</v>
      </c>
      <c r="O281" s="5">
        <v>1970</v>
      </c>
      <c r="P281" s="5">
        <v>900</v>
      </c>
      <c r="Q281" s="5">
        <v>305</v>
      </c>
      <c r="R281" s="5" t="s">
        <v>180</v>
      </c>
    </row>
    <row r="282" spans="1:18" ht="11.25">
      <c r="A282" s="1" t="s">
        <v>447</v>
      </c>
      <c r="C282" s="1" t="s">
        <v>44</v>
      </c>
      <c r="D282" s="4">
        <v>280</v>
      </c>
      <c r="F282" s="4">
        <v>324</v>
      </c>
      <c r="G282" s="22">
        <v>324</v>
      </c>
      <c r="H282" s="4">
        <v>100</v>
      </c>
      <c r="I282" s="5">
        <v>670</v>
      </c>
      <c r="J282" s="4">
        <v>0.4835820895522388</v>
      </c>
      <c r="K282" s="27">
        <v>1.27</v>
      </c>
      <c r="L282" s="27">
        <v>182</v>
      </c>
      <c r="M282" s="4">
        <v>1.7802197802197801</v>
      </c>
      <c r="N282" s="27">
        <v>143</v>
      </c>
      <c r="O282" s="5">
        <v>1973</v>
      </c>
      <c r="P282" s="5">
        <v>155</v>
      </c>
      <c r="Q282" s="5">
        <v>87</v>
      </c>
      <c r="R282" s="5" t="s">
        <v>60</v>
      </c>
    </row>
    <row r="283" spans="1:18" ht="11.25">
      <c r="A283" s="1" t="s">
        <v>449</v>
      </c>
      <c r="C283" s="1" t="s">
        <v>56</v>
      </c>
      <c r="F283" s="4">
        <v>799</v>
      </c>
      <c r="G283" s="22">
        <v>799</v>
      </c>
      <c r="H283" s="4">
        <v>70</v>
      </c>
      <c r="I283" s="5">
        <v>770</v>
      </c>
      <c r="J283" s="4">
        <v>1.0376623376623377</v>
      </c>
      <c r="K283" s="5">
        <v>1.11</v>
      </c>
      <c r="L283" s="5">
        <v>178</v>
      </c>
      <c r="M283" s="4">
        <v>4.48876404494382</v>
      </c>
      <c r="N283" s="5">
        <v>161</v>
      </c>
      <c r="O283" s="5">
        <v>1971</v>
      </c>
      <c r="P283" s="5">
        <v>159</v>
      </c>
      <c r="Q283" s="5">
        <v>81</v>
      </c>
      <c r="R283" s="5" t="s">
        <v>63</v>
      </c>
    </row>
    <row r="284" spans="1:18" ht="11.25">
      <c r="A284" s="1" t="s">
        <v>450</v>
      </c>
      <c r="C284" s="1" t="s">
        <v>65</v>
      </c>
      <c r="F284" s="4">
        <v>998</v>
      </c>
      <c r="G284" s="22">
        <v>998</v>
      </c>
      <c r="H284" s="4">
        <v>307</v>
      </c>
      <c r="I284" s="5">
        <v>986</v>
      </c>
      <c r="J284" s="4">
        <v>1.0121703853955375</v>
      </c>
      <c r="K284" s="27">
        <v>2.02</v>
      </c>
      <c r="L284" s="27">
        <v>701</v>
      </c>
      <c r="M284" s="4">
        <v>1.4236804564907275</v>
      </c>
      <c r="N284" s="27">
        <v>347</v>
      </c>
      <c r="O284" s="5">
        <v>1967</v>
      </c>
      <c r="P284" s="5">
        <v>185</v>
      </c>
      <c r="Q284" s="5">
        <v>79</v>
      </c>
      <c r="R284" s="5" t="s">
        <v>63</v>
      </c>
    </row>
    <row r="285" spans="1:18" ht="11.25">
      <c r="A285" s="1" t="s">
        <v>451</v>
      </c>
      <c r="C285" s="1" t="s">
        <v>56</v>
      </c>
      <c r="F285" s="4">
        <v>495</v>
      </c>
      <c r="G285" s="22">
        <v>495</v>
      </c>
      <c r="H285" s="4">
        <v>50</v>
      </c>
      <c r="I285" s="5">
        <v>439</v>
      </c>
      <c r="J285" s="4">
        <v>1.1275626423690206</v>
      </c>
      <c r="L285" s="5">
        <v>61</v>
      </c>
      <c r="M285" s="4">
        <v>8.114754098360656</v>
      </c>
      <c r="O285" s="5">
        <v>1946</v>
      </c>
      <c r="P285" s="38">
        <v>24</v>
      </c>
      <c r="Q285" s="38">
        <v>9</v>
      </c>
      <c r="R285" s="5" t="s">
        <v>75</v>
      </c>
    </row>
    <row r="286" spans="1:18" ht="11.25">
      <c r="A286" s="1" t="s">
        <v>452</v>
      </c>
      <c r="C286" s="1" t="s">
        <v>56</v>
      </c>
      <c r="F286" s="4">
        <v>1718</v>
      </c>
      <c r="G286" s="22">
        <v>1718</v>
      </c>
      <c r="H286" s="4">
        <v>85</v>
      </c>
      <c r="I286" s="5">
        <v>1930</v>
      </c>
      <c r="J286" s="4">
        <v>0.8901554404145078</v>
      </c>
      <c r="K286" s="27">
        <v>2.85</v>
      </c>
      <c r="L286" s="36">
        <v>1022</v>
      </c>
      <c r="M286" s="4">
        <v>1.6810176125244618</v>
      </c>
      <c r="N286" s="27">
        <v>359</v>
      </c>
      <c r="O286" s="5">
        <v>1972</v>
      </c>
      <c r="P286" s="5">
        <v>80</v>
      </c>
      <c r="Q286" s="5">
        <v>30</v>
      </c>
      <c r="R286" s="5" t="s">
        <v>256</v>
      </c>
    </row>
    <row r="287" spans="1:18" ht="11.25">
      <c r="A287" s="1" t="s">
        <v>453</v>
      </c>
      <c r="C287" s="1" t="s">
        <v>56</v>
      </c>
      <c r="F287" s="4">
        <v>583</v>
      </c>
      <c r="G287" s="22">
        <v>583</v>
      </c>
      <c r="H287" s="4">
        <v>75</v>
      </c>
      <c r="I287" s="5">
        <v>392</v>
      </c>
      <c r="J287" s="4">
        <v>1.4872448979591837</v>
      </c>
      <c r="K287" s="27">
        <v>1.23</v>
      </c>
      <c r="L287" s="27">
        <v>117</v>
      </c>
      <c r="M287" s="4">
        <v>4.982905982905983</v>
      </c>
      <c r="N287" s="27">
        <v>95</v>
      </c>
      <c r="O287" s="5">
        <v>1978</v>
      </c>
      <c r="P287" s="5">
        <v>45</v>
      </c>
      <c r="Q287" s="5">
        <v>27</v>
      </c>
      <c r="R287" s="5" t="s">
        <v>70</v>
      </c>
    </row>
    <row r="288" spans="1:18" ht="11.25">
      <c r="A288" s="1" t="s">
        <v>454</v>
      </c>
      <c r="C288" s="1" t="s">
        <v>80</v>
      </c>
      <c r="D288" s="4">
        <v>380</v>
      </c>
      <c r="E288" s="4">
        <v>380</v>
      </c>
      <c r="F288" s="4">
        <v>456</v>
      </c>
      <c r="G288" s="22">
        <v>456</v>
      </c>
      <c r="H288" s="4">
        <v>51</v>
      </c>
      <c r="I288" s="5">
        <v>393</v>
      </c>
      <c r="J288" s="4">
        <v>1.1603053435114503</v>
      </c>
      <c r="L288" s="5">
        <v>8</v>
      </c>
      <c r="M288" s="4">
        <v>57</v>
      </c>
      <c r="O288" s="5">
        <v>1988</v>
      </c>
      <c r="P288" s="5">
        <v>45</v>
      </c>
      <c r="Q288" s="5">
        <v>9</v>
      </c>
      <c r="R288" s="5" t="s">
        <v>60</v>
      </c>
    </row>
    <row r="289" spans="1:18" ht="11.25">
      <c r="A289" s="1" t="s">
        <v>456</v>
      </c>
      <c r="C289" s="1" t="s">
        <v>457</v>
      </c>
      <c r="F289" s="4">
        <v>200</v>
      </c>
      <c r="G289" s="22">
        <v>200</v>
      </c>
      <c r="H289" s="4">
        <v>60</v>
      </c>
      <c r="I289" s="5">
        <v>157</v>
      </c>
      <c r="J289" s="4">
        <v>1.2738853503184713</v>
      </c>
      <c r="K289" s="27">
        <v>0.31</v>
      </c>
      <c r="L289" s="27">
        <v>21</v>
      </c>
      <c r="M289" s="4">
        <v>9.523809523809524</v>
      </c>
      <c r="N289" s="27">
        <v>68</v>
      </c>
      <c r="O289" s="5">
        <v>1970</v>
      </c>
      <c r="P289" s="5">
        <v>370</v>
      </c>
      <c r="Q289" s="5">
        <v>249</v>
      </c>
      <c r="R289" s="5" t="s">
        <v>60</v>
      </c>
    </row>
    <row r="290" spans="1:18" ht="11.25">
      <c r="A290" s="1" t="s">
        <v>458</v>
      </c>
      <c r="C290" s="1" t="s">
        <v>44</v>
      </c>
      <c r="D290" s="4">
        <v>501</v>
      </c>
      <c r="F290" s="4">
        <v>580</v>
      </c>
      <c r="G290" s="22">
        <v>580</v>
      </c>
      <c r="H290" s="4">
        <v>81</v>
      </c>
      <c r="I290" s="5">
        <v>656</v>
      </c>
      <c r="J290" s="4">
        <v>0.8841463414634146</v>
      </c>
      <c r="L290" s="5">
        <v>90</v>
      </c>
      <c r="M290" s="4">
        <v>6.444444444444445</v>
      </c>
      <c r="O290" s="5">
        <v>1997</v>
      </c>
      <c r="P290" s="5">
        <v>18</v>
      </c>
      <c r="Q290" s="5">
        <v>14</v>
      </c>
      <c r="R290" s="5" t="s">
        <v>45</v>
      </c>
    </row>
    <row r="291" spans="1:18" ht="11.25">
      <c r="A291" s="1" t="s">
        <v>459</v>
      </c>
      <c r="C291" s="1" t="s">
        <v>62</v>
      </c>
      <c r="F291" s="4">
        <v>311</v>
      </c>
      <c r="G291" s="22">
        <v>311</v>
      </c>
      <c r="I291" s="5">
        <v>477</v>
      </c>
      <c r="J291" s="4">
        <v>0.6519916142557652</v>
      </c>
      <c r="L291" s="5">
        <v>75</v>
      </c>
      <c r="M291" s="4">
        <v>4.1466666666666665</v>
      </c>
      <c r="O291" s="5">
        <v>1996</v>
      </c>
      <c r="P291" s="5">
        <v>9</v>
      </c>
      <c r="Q291" s="5">
        <v>8</v>
      </c>
      <c r="R291" s="5" t="s">
        <v>170</v>
      </c>
    </row>
    <row r="292" spans="1:18" ht="11.25">
      <c r="A292" s="1" t="s">
        <v>460</v>
      </c>
      <c r="C292" s="1" t="s">
        <v>56</v>
      </c>
      <c r="F292" s="4">
        <v>439</v>
      </c>
      <c r="G292" s="22">
        <v>439</v>
      </c>
      <c r="H292" s="4">
        <v>95</v>
      </c>
      <c r="I292" s="5">
        <v>993</v>
      </c>
      <c r="J292" s="4">
        <v>0.4420946626384693</v>
      </c>
      <c r="L292" s="5">
        <v>18</v>
      </c>
      <c r="M292" s="4">
        <v>24.38888888888889</v>
      </c>
      <c r="O292" s="5">
        <v>1998</v>
      </c>
      <c r="P292" s="38">
        <v>28</v>
      </c>
      <c r="Q292" s="38">
        <v>28</v>
      </c>
      <c r="R292" s="5" t="s">
        <v>235</v>
      </c>
    </row>
    <row r="293" spans="1:18" ht="11.25">
      <c r="A293" s="1" t="s">
        <v>461</v>
      </c>
      <c r="C293" s="1" t="s">
        <v>44</v>
      </c>
      <c r="D293" s="4">
        <v>285</v>
      </c>
      <c r="F293" s="4">
        <v>330</v>
      </c>
      <c r="G293" s="22">
        <v>330</v>
      </c>
      <c r="H293" s="4">
        <v>71</v>
      </c>
      <c r="I293" s="5">
        <v>919</v>
      </c>
      <c r="J293" s="4">
        <v>0.3590859630032644</v>
      </c>
      <c r="K293" s="27">
        <v>3.62</v>
      </c>
      <c r="L293" s="27">
        <v>688</v>
      </c>
      <c r="M293" s="4">
        <v>0.4796511627906977</v>
      </c>
      <c r="N293" s="27">
        <v>190</v>
      </c>
      <c r="O293" s="5">
        <v>1933</v>
      </c>
      <c r="P293" s="5">
        <v>464</v>
      </c>
      <c r="Q293" s="5">
        <v>285</v>
      </c>
      <c r="R293" s="5" t="s">
        <v>75</v>
      </c>
    </row>
    <row r="294" spans="1:18" ht="11.25">
      <c r="A294" s="1" t="s">
        <v>462</v>
      </c>
      <c r="C294" s="1" t="s">
        <v>77</v>
      </c>
      <c r="D294" s="4">
        <v>283</v>
      </c>
      <c r="F294" s="4">
        <v>315</v>
      </c>
      <c r="G294" s="22">
        <v>315</v>
      </c>
      <c r="H294" s="4">
        <v>53</v>
      </c>
      <c r="I294" s="5">
        <v>1092</v>
      </c>
      <c r="J294" s="4">
        <v>0.28846153846153844</v>
      </c>
      <c r="K294" s="27">
        <v>2.63</v>
      </c>
      <c r="L294" s="27">
        <v>830</v>
      </c>
      <c r="M294" s="4">
        <v>0.3795180722891566</v>
      </c>
      <c r="N294" s="27">
        <v>316</v>
      </c>
      <c r="O294" s="5">
        <v>1919</v>
      </c>
      <c r="P294" s="5">
        <v>642</v>
      </c>
      <c r="Q294" s="5">
        <v>430</v>
      </c>
      <c r="R294" s="5" t="s">
        <v>75</v>
      </c>
    </row>
    <row r="295" spans="1:18" ht="11.25">
      <c r="A295" s="1" t="s">
        <v>463</v>
      </c>
      <c r="C295" s="1" t="s">
        <v>80</v>
      </c>
      <c r="D295" s="4">
        <v>295</v>
      </c>
      <c r="E295" s="4">
        <v>295</v>
      </c>
      <c r="F295" s="4">
        <v>354</v>
      </c>
      <c r="G295" s="22">
        <v>354</v>
      </c>
      <c r="H295" s="4">
        <v>50</v>
      </c>
      <c r="I295" s="5">
        <v>370</v>
      </c>
      <c r="J295" s="4">
        <v>0.9567567567567568</v>
      </c>
      <c r="K295" s="32"/>
      <c r="L295" s="27">
        <v>1</v>
      </c>
      <c r="M295" s="4">
        <v>354</v>
      </c>
      <c r="N295" s="32"/>
      <c r="O295" s="5">
        <v>2003</v>
      </c>
      <c r="P295" s="5">
        <v>1</v>
      </c>
      <c r="Q295" s="5">
        <v>1</v>
      </c>
      <c r="R295" s="5" t="s">
        <v>340</v>
      </c>
    </row>
    <row r="296" spans="1:18" ht="11.25">
      <c r="A296" s="1" t="s">
        <v>464</v>
      </c>
      <c r="C296" s="1" t="s">
        <v>80</v>
      </c>
      <c r="D296" s="4">
        <v>385</v>
      </c>
      <c r="E296" s="4">
        <v>385</v>
      </c>
      <c r="F296" s="4">
        <v>462</v>
      </c>
      <c r="G296" s="22">
        <v>462</v>
      </c>
      <c r="H296" s="4">
        <v>92</v>
      </c>
      <c r="I296" s="5">
        <v>605</v>
      </c>
      <c r="J296" s="4">
        <v>0.7636363636363637</v>
      </c>
      <c r="K296" s="27"/>
      <c r="L296" s="27">
        <v>87</v>
      </c>
      <c r="M296" s="4">
        <v>5.310344827586207</v>
      </c>
      <c r="N296" s="27"/>
      <c r="O296" s="5">
        <v>1997</v>
      </c>
      <c r="P296" s="38">
        <v>0</v>
      </c>
      <c r="Q296" s="38">
        <v>0</v>
      </c>
      <c r="R296" s="5" t="s">
        <v>66</v>
      </c>
    </row>
    <row r="297" spans="1:18" ht="11.25">
      <c r="A297" s="1" t="s">
        <v>466</v>
      </c>
      <c r="C297" s="1" t="s">
        <v>56</v>
      </c>
      <c r="F297" s="4">
        <v>368</v>
      </c>
      <c r="G297" s="22">
        <v>368</v>
      </c>
      <c r="H297" s="4">
        <v>99</v>
      </c>
      <c r="I297" s="5">
        <v>326</v>
      </c>
      <c r="J297" s="4">
        <v>1.1288343558282208</v>
      </c>
      <c r="K297" s="35"/>
      <c r="L297" s="27">
        <v>10</v>
      </c>
      <c r="M297" s="4">
        <v>36.8</v>
      </c>
      <c r="N297" s="35"/>
      <c r="O297" s="5">
        <v>1965</v>
      </c>
      <c r="P297" s="5">
        <v>204</v>
      </c>
      <c r="Q297" s="5">
        <v>105</v>
      </c>
      <c r="R297" s="5" t="s">
        <v>66</v>
      </c>
    </row>
    <row r="298" spans="1:18" ht="11.25">
      <c r="A298" s="1" t="s">
        <v>467</v>
      </c>
      <c r="C298" s="1" t="s">
        <v>430</v>
      </c>
      <c r="D298" s="4">
        <v>199</v>
      </c>
      <c r="E298" s="4">
        <v>210</v>
      </c>
      <c r="F298" s="4">
        <v>221</v>
      </c>
      <c r="G298" s="22">
        <v>221</v>
      </c>
      <c r="H298" s="4">
        <v>47</v>
      </c>
      <c r="I298" s="5">
        <v>1396</v>
      </c>
      <c r="J298" s="4">
        <v>0.15830945558739254</v>
      </c>
      <c r="K298" s="5">
        <v>3.07</v>
      </c>
      <c r="L298" s="27">
        <v>577</v>
      </c>
      <c r="M298" s="4">
        <v>0.3830155979202773</v>
      </c>
      <c r="N298" s="5">
        <v>188</v>
      </c>
      <c r="O298" s="5">
        <v>1988</v>
      </c>
      <c r="P298" s="5">
        <v>135</v>
      </c>
      <c r="Q298" s="5">
        <v>100</v>
      </c>
      <c r="R298" s="5" t="s">
        <v>66</v>
      </c>
    </row>
    <row r="299" spans="1:18" ht="11.25">
      <c r="A299" s="1" t="s">
        <v>468</v>
      </c>
      <c r="C299" s="1" t="s">
        <v>44</v>
      </c>
      <c r="D299" s="4">
        <v>190</v>
      </c>
      <c r="F299" s="4">
        <v>222</v>
      </c>
      <c r="G299" s="22">
        <v>222</v>
      </c>
      <c r="I299" s="5">
        <v>613</v>
      </c>
      <c r="J299" s="4">
        <v>0.3621533442088091</v>
      </c>
      <c r="K299" s="27">
        <v>0.03</v>
      </c>
      <c r="L299" s="27">
        <v>4</v>
      </c>
      <c r="M299" s="4">
        <v>55.5</v>
      </c>
      <c r="N299" s="27">
        <v>141</v>
      </c>
      <c r="O299" s="5">
        <v>1945</v>
      </c>
      <c r="P299" s="5">
        <v>175</v>
      </c>
      <c r="Q299" s="5">
        <v>111</v>
      </c>
      <c r="R299" s="5" t="s">
        <v>94</v>
      </c>
    </row>
    <row r="300" spans="1:18" ht="11.25">
      <c r="A300" s="1" t="s">
        <v>469</v>
      </c>
      <c r="C300" s="1" t="s">
        <v>80</v>
      </c>
      <c r="D300" s="4">
        <v>594</v>
      </c>
      <c r="E300" s="4">
        <v>594</v>
      </c>
      <c r="F300" s="4">
        <v>712.8</v>
      </c>
      <c r="G300" s="22">
        <v>712.8</v>
      </c>
      <c r="H300" s="4">
        <v>70</v>
      </c>
      <c r="I300" s="5">
        <v>664</v>
      </c>
      <c r="J300" s="4">
        <v>1.0734939759036144</v>
      </c>
      <c r="K300" s="27">
        <v>0.64</v>
      </c>
      <c r="L300" s="27">
        <v>159</v>
      </c>
      <c r="M300" s="4">
        <v>4.483018867924528</v>
      </c>
      <c r="N300" s="27">
        <v>247</v>
      </c>
      <c r="O300" s="5">
        <v>1990</v>
      </c>
      <c r="P300" s="5">
        <v>82</v>
      </c>
      <c r="Q300" s="5">
        <v>62</v>
      </c>
      <c r="R300" s="5" t="s">
        <v>180</v>
      </c>
    </row>
    <row r="301" spans="1:18" ht="11.25">
      <c r="A301" s="1" t="s">
        <v>471</v>
      </c>
      <c r="C301" s="1" t="s">
        <v>44</v>
      </c>
      <c r="D301" s="4">
        <v>578</v>
      </c>
      <c r="F301" s="4">
        <v>669</v>
      </c>
      <c r="G301" s="22">
        <v>669</v>
      </c>
      <c r="H301" s="4">
        <v>64</v>
      </c>
      <c r="I301" s="5">
        <v>912</v>
      </c>
      <c r="J301" s="4">
        <v>0.7335526315789473</v>
      </c>
      <c r="L301" s="27">
        <v>155</v>
      </c>
      <c r="M301" s="4">
        <v>4.316129032258065</v>
      </c>
      <c r="O301" s="5">
        <v>1992</v>
      </c>
      <c r="P301" s="5">
        <v>49</v>
      </c>
      <c r="Q301" s="5">
        <v>39</v>
      </c>
      <c r="R301" s="5" t="s">
        <v>244</v>
      </c>
    </row>
    <row r="302" spans="1:18" ht="11.25">
      <c r="A302" s="1" t="s">
        <v>472</v>
      </c>
      <c r="C302" s="1" t="s">
        <v>65</v>
      </c>
      <c r="F302" s="4">
        <v>465</v>
      </c>
      <c r="G302" s="22">
        <v>465</v>
      </c>
      <c r="H302" s="4">
        <v>116</v>
      </c>
      <c r="I302" s="5">
        <v>710</v>
      </c>
      <c r="J302" s="4">
        <v>0.6549295774647887</v>
      </c>
      <c r="K302" s="27">
        <v>1.93</v>
      </c>
      <c r="L302" s="27">
        <v>220</v>
      </c>
      <c r="M302" s="4">
        <v>2.1136363636363638</v>
      </c>
      <c r="N302" s="27">
        <v>114</v>
      </c>
      <c r="O302" s="5">
        <v>1994</v>
      </c>
      <c r="P302" s="5">
        <v>32</v>
      </c>
      <c r="Q302" s="5">
        <v>27</v>
      </c>
      <c r="R302" s="5" t="s">
        <v>75</v>
      </c>
    </row>
    <row r="303" spans="1:18" ht="11.25">
      <c r="A303" s="1" t="s">
        <v>473</v>
      </c>
      <c r="C303" s="1" t="s">
        <v>65</v>
      </c>
      <c r="F303" s="4">
        <v>272</v>
      </c>
      <c r="G303" s="22">
        <v>272</v>
      </c>
      <c r="H303" s="4">
        <v>73</v>
      </c>
      <c r="I303" s="5">
        <v>283</v>
      </c>
      <c r="J303" s="4">
        <v>0.9611307420494699</v>
      </c>
      <c r="K303" s="32"/>
      <c r="L303" s="27">
        <v>0</v>
      </c>
      <c r="M303" s="4" t="s">
        <v>50</v>
      </c>
      <c r="N303" s="32"/>
      <c r="O303" s="5">
        <v>2003</v>
      </c>
      <c r="P303" s="5">
        <v>1</v>
      </c>
      <c r="Q303" s="5">
        <v>1</v>
      </c>
      <c r="R303" s="5" t="s">
        <v>110</v>
      </c>
    </row>
    <row r="304" spans="1:18" ht="11.25">
      <c r="A304" s="1" t="s">
        <v>474</v>
      </c>
      <c r="C304" s="1" t="s">
        <v>475</v>
      </c>
      <c r="D304" s="4" t="s">
        <v>49</v>
      </c>
      <c r="G304" s="22">
        <v>0</v>
      </c>
      <c r="H304" s="4" t="s">
        <v>49</v>
      </c>
      <c r="I304" s="5">
        <v>479</v>
      </c>
      <c r="J304" s="4">
        <v>0</v>
      </c>
      <c r="K304" s="26"/>
      <c r="L304" s="27">
        <v>0</v>
      </c>
      <c r="M304" s="4" t="s">
        <v>50</v>
      </c>
      <c r="N304" s="26"/>
      <c r="O304" s="5">
        <v>2002</v>
      </c>
      <c r="P304" s="5">
        <v>1</v>
      </c>
      <c r="Q304" s="5">
        <v>1</v>
      </c>
      <c r="R304" s="5" t="s">
        <v>60</v>
      </c>
    </row>
    <row r="305" spans="1:18" ht="11.25">
      <c r="A305" s="1" t="s">
        <v>476</v>
      </c>
      <c r="C305" s="1" t="s">
        <v>65</v>
      </c>
      <c r="F305" s="4">
        <v>558</v>
      </c>
      <c r="G305" s="22">
        <v>558</v>
      </c>
      <c r="H305" s="4">
        <v>131</v>
      </c>
      <c r="I305" s="5">
        <v>603</v>
      </c>
      <c r="J305" s="4">
        <v>0.9253731343283582</v>
      </c>
      <c r="L305" s="27">
        <v>48</v>
      </c>
      <c r="M305" s="4">
        <v>11.625</v>
      </c>
      <c r="O305" s="5">
        <v>1989</v>
      </c>
      <c r="P305" s="5">
        <v>57</v>
      </c>
      <c r="Q305" s="5">
        <v>43</v>
      </c>
      <c r="R305" s="5" t="s">
        <v>75</v>
      </c>
    </row>
    <row r="306" spans="1:18" ht="11.25">
      <c r="A306" s="1" t="s">
        <v>477</v>
      </c>
      <c r="C306" s="1" t="s">
        <v>151</v>
      </c>
      <c r="F306" s="4">
        <v>311</v>
      </c>
      <c r="G306" s="22">
        <v>311</v>
      </c>
      <c r="H306" s="4">
        <v>55</v>
      </c>
      <c r="I306" s="5">
        <v>560</v>
      </c>
      <c r="J306" s="4">
        <v>0.5553571428571429</v>
      </c>
      <c r="K306" s="27">
        <v>0</v>
      </c>
      <c r="L306" s="27">
        <v>5</v>
      </c>
      <c r="M306" s="4">
        <v>62.2</v>
      </c>
      <c r="N306" s="27">
        <v>0</v>
      </c>
      <c r="O306" s="5">
        <v>1968</v>
      </c>
      <c r="P306" s="5">
        <v>290</v>
      </c>
      <c r="Q306" s="5">
        <v>173</v>
      </c>
      <c r="R306" s="5" t="s">
        <v>60</v>
      </c>
    </row>
    <row r="307" spans="1:18" ht="11.25" customHeight="1">
      <c r="A307" s="1" t="s">
        <v>478</v>
      </c>
      <c r="C307" s="1" t="s">
        <v>65</v>
      </c>
      <c r="F307" s="4">
        <v>230</v>
      </c>
      <c r="G307" s="22">
        <v>230</v>
      </c>
      <c r="H307" s="4">
        <v>45</v>
      </c>
      <c r="I307" s="5">
        <v>567</v>
      </c>
      <c r="J307" s="4">
        <v>0.4056437389770723</v>
      </c>
      <c r="K307" s="27">
        <v>0.88</v>
      </c>
      <c r="L307" s="27">
        <v>61</v>
      </c>
      <c r="M307" s="4">
        <v>3.7704918032786887</v>
      </c>
      <c r="N307" s="27">
        <v>69</v>
      </c>
      <c r="O307" s="5">
        <v>1943</v>
      </c>
      <c r="P307" s="5">
        <v>316</v>
      </c>
      <c r="Q307" s="5">
        <v>186</v>
      </c>
      <c r="R307" s="5" t="s">
        <v>75</v>
      </c>
    </row>
    <row r="308" spans="1:18" ht="11.25" customHeight="1">
      <c r="A308" s="1" t="s">
        <v>480</v>
      </c>
      <c r="C308" s="1" t="s">
        <v>44</v>
      </c>
      <c r="D308" s="4">
        <v>188</v>
      </c>
      <c r="F308" s="4">
        <v>218</v>
      </c>
      <c r="G308" s="22">
        <v>218</v>
      </c>
      <c r="H308" s="4">
        <v>71</v>
      </c>
      <c r="I308" s="5">
        <v>273</v>
      </c>
      <c r="J308" s="4">
        <v>0.7985347985347986</v>
      </c>
      <c r="L308" s="27">
        <v>0</v>
      </c>
      <c r="M308" s="4" t="s">
        <v>50</v>
      </c>
      <c r="O308" s="5">
        <v>1988</v>
      </c>
      <c r="P308" s="5">
        <v>6</v>
      </c>
      <c r="Q308" s="5">
        <v>3</v>
      </c>
      <c r="R308" s="5" t="s">
        <v>63</v>
      </c>
    </row>
    <row r="309" spans="1:18" ht="11.25">
      <c r="A309" s="1" t="s">
        <v>481</v>
      </c>
      <c r="C309" s="1" t="s">
        <v>62</v>
      </c>
      <c r="E309" s="4">
        <v>153</v>
      </c>
      <c r="G309" s="22">
        <v>153</v>
      </c>
      <c r="I309" s="5">
        <v>69</v>
      </c>
      <c r="J309" s="4">
        <v>2.217391304347826</v>
      </c>
      <c r="L309" s="27">
        <v>1</v>
      </c>
      <c r="M309" s="4">
        <v>153</v>
      </c>
      <c r="O309" s="5">
        <v>1865</v>
      </c>
      <c r="P309" s="5">
        <v>123</v>
      </c>
      <c r="Q309" s="5">
        <v>55</v>
      </c>
      <c r="R309" s="5" t="s">
        <v>75</v>
      </c>
    </row>
    <row r="310" spans="1:18" ht="11.25">
      <c r="A310" s="1" t="s">
        <v>482</v>
      </c>
      <c r="C310" s="1" t="s">
        <v>44</v>
      </c>
      <c r="D310" s="4">
        <v>922</v>
      </c>
      <c r="F310" s="4">
        <v>1068</v>
      </c>
      <c r="G310" s="22">
        <v>1068</v>
      </c>
      <c r="H310" s="4">
        <v>105</v>
      </c>
      <c r="I310" s="5">
        <v>1356</v>
      </c>
      <c r="J310" s="4">
        <v>0.7876106194690266</v>
      </c>
      <c r="K310" s="27">
        <v>2.52</v>
      </c>
      <c r="L310" s="36">
        <v>1031</v>
      </c>
      <c r="M310" s="4">
        <v>1.0358874878758486</v>
      </c>
      <c r="N310" s="27">
        <v>409</v>
      </c>
      <c r="O310" s="5">
        <v>1981</v>
      </c>
      <c r="P310" s="5">
        <v>155</v>
      </c>
      <c r="Q310" s="5">
        <v>101</v>
      </c>
      <c r="R310" s="5" t="s">
        <v>224</v>
      </c>
    </row>
    <row r="311" spans="1:18" ht="11.25">
      <c r="A311" s="1" t="s">
        <v>484</v>
      </c>
      <c r="C311" s="1" t="s">
        <v>65</v>
      </c>
      <c r="F311" s="4">
        <v>200</v>
      </c>
      <c r="G311" s="22">
        <v>200</v>
      </c>
      <c r="H311" s="4">
        <v>120</v>
      </c>
      <c r="I311" s="5">
        <v>76</v>
      </c>
      <c r="J311" s="4">
        <v>2.6315789473684212</v>
      </c>
      <c r="L311" s="27">
        <v>93</v>
      </c>
      <c r="M311" s="4">
        <v>2.150537634408602</v>
      </c>
      <c r="O311" s="5">
        <v>1994</v>
      </c>
      <c r="P311" s="5">
        <v>1</v>
      </c>
      <c r="Q311" s="5">
        <v>0</v>
      </c>
      <c r="R311" s="5" t="s">
        <v>224</v>
      </c>
    </row>
    <row r="312" spans="1:18" ht="11.25">
      <c r="A312" s="1" t="s">
        <v>485</v>
      </c>
      <c r="C312" s="1" t="s">
        <v>44</v>
      </c>
      <c r="D312" s="7"/>
      <c r="G312" s="22">
        <v>0</v>
      </c>
      <c r="I312" s="5">
        <v>0</v>
      </c>
      <c r="J312" s="4" t="s">
        <v>50</v>
      </c>
      <c r="L312" s="27">
        <v>84</v>
      </c>
      <c r="M312" s="4">
        <v>0</v>
      </c>
      <c r="O312" s="5">
        <v>1991</v>
      </c>
      <c r="P312" s="5">
        <v>10</v>
      </c>
      <c r="Q312" s="5">
        <v>5</v>
      </c>
      <c r="R312" s="5" t="s">
        <v>110</v>
      </c>
    </row>
    <row r="313" spans="1:18" ht="11.25">
      <c r="A313" s="1" t="s">
        <v>487</v>
      </c>
      <c r="C313" s="1" t="s">
        <v>44</v>
      </c>
      <c r="D313" s="4">
        <v>340</v>
      </c>
      <c r="F313" s="4">
        <v>390</v>
      </c>
      <c r="G313" s="22">
        <v>390</v>
      </c>
      <c r="H313" s="4">
        <v>74</v>
      </c>
      <c r="I313" s="5">
        <v>683</v>
      </c>
      <c r="J313" s="4">
        <v>0.5710102489019033</v>
      </c>
      <c r="K313" s="27">
        <v>1.07</v>
      </c>
      <c r="L313" s="27">
        <v>186</v>
      </c>
      <c r="M313" s="4">
        <v>2.096774193548387</v>
      </c>
      <c r="N313" s="27">
        <v>174</v>
      </c>
      <c r="O313" s="5">
        <v>1898</v>
      </c>
      <c r="P313" s="5">
        <v>150</v>
      </c>
      <c r="Q313" s="5">
        <v>89</v>
      </c>
      <c r="R313" s="5" t="s">
        <v>75</v>
      </c>
    </row>
    <row r="314" spans="1:18" ht="11.25">
      <c r="A314" s="1" t="s">
        <v>488</v>
      </c>
      <c r="C314" s="1" t="s">
        <v>489</v>
      </c>
      <c r="E314" s="4">
        <v>131</v>
      </c>
      <c r="G314" s="22">
        <v>131</v>
      </c>
      <c r="H314" s="4">
        <v>61</v>
      </c>
      <c r="I314" s="5">
        <v>0</v>
      </c>
      <c r="J314" s="4" t="s">
        <v>50</v>
      </c>
      <c r="L314" s="27">
        <v>7</v>
      </c>
      <c r="M314" s="4">
        <v>18.714285714285715</v>
      </c>
      <c r="O314" s="5">
        <v>1981</v>
      </c>
      <c r="P314" s="5">
        <v>2</v>
      </c>
      <c r="Q314" s="5">
        <v>1</v>
      </c>
      <c r="R314" s="5" t="s">
        <v>83</v>
      </c>
    </row>
    <row r="315" spans="1:18" ht="11.25">
      <c r="A315" s="1" t="s">
        <v>491</v>
      </c>
      <c r="C315" s="1" t="s">
        <v>44</v>
      </c>
      <c r="D315" s="4">
        <v>268</v>
      </c>
      <c r="F315" s="4">
        <v>310</v>
      </c>
      <c r="G315" s="22">
        <v>310</v>
      </c>
      <c r="H315" s="4">
        <v>62</v>
      </c>
      <c r="I315" s="5">
        <v>649</v>
      </c>
      <c r="J315" s="4">
        <v>0.4776579352850539</v>
      </c>
      <c r="K315" s="27">
        <v>0.8</v>
      </c>
      <c r="L315" s="27">
        <v>124</v>
      </c>
      <c r="M315" s="4">
        <v>2.5</v>
      </c>
      <c r="N315" s="27">
        <v>155</v>
      </c>
      <c r="O315" s="5">
        <v>1953</v>
      </c>
      <c r="P315" s="5">
        <v>156</v>
      </c>
      <c r="Q315" s="5">
        <v>81</v>
      </c>
      <c r="R315" s="5" t="s">
        <v>75</v>
      </c>
    </row>
    <row r="316" spans="1:18" ht="11.25">
      <c r="A316" s="1" t="s">
        <v>492</v>
      </c>
      <c r="C316" s="1" t="s">
        <v>246</v>
      </c>
      <c r="F316" s="4">
        <v>70</v>
      </c>
      <c r="G316" s="22">
        <v>70</v>
      </c>
      <c r="I316" s="5">
        <v>218</v>
      </c>
      <c r="J316" s="4">
        <v>0.3211009174311927</v>
      </c>
      <c r="K316" s="35"/>
      <c r="L316" s="27">
        <v>0</v>
      </c>
      <c r="M316" s="4" t="s">
        <v>50</v>
      </c>
      <c r="N316" s="35"/>
      <c r="O316" s="5">
        <v>1956</v>
      </c>
      <c r="P316" s="5">
        <v>40</v>
      </c>
      <c r="Q316" s="5">
        <v>23</v>
      </c>
      <c r="R316" s="5" t="s">
        <v>75</v>
      </c>
    </row>
    <row r="317" spans="1:18" ht="11.25">
      <c r="A317" s="1" t="s">
        <v>493</v>
      </c>
      <c r="C317" s="1" t="s">
        <v>80</v>
      </c>
      <c r="D317" s="4">
        <v>875</v>
      </c>
      <c r="E317" s="4">
        <v>875</v>
      </c>
      <c r="F317" s="4">
        <v>1050</v>
      </c>
      <c r="G317" s="22">
        <v>1050</v>
      </c>
      <c r="H317" s="4">
        <v>275</v>
      </c>
      <c r="I317" s="5">
        <v>770</v>
      </c>
      <c r="J317" s="4">
        <v>1.3636363636363635</v>
      </c>
      <c r="K317" s="27">
        <v>0.79</v>
      </c>
      <c r="L317" s="27">
        <v>190</v>
      </c>
      <c r="M317" s="4">
        <v>5.526315789473684</v>
      </c>
      <c r="N317" s="27">
        <v>239</v>
      </c>
      <c r="O317" s="5">
        <v>1988</v>
      </c>
      <c r="P317" s="5">
        <v>28</v>
      </c>
      <c r="Q317" s="5">
        <v>16</v>
      </c>
      <c r="R317" s="5" t="s">
        <v>256</v>
      </c>
    </row>
    <row r="318" spans="1:18" ht="11.25">
      <c r="A318" s="1" t="s">
        <v>494</v>
      </c>
      <c r="C318" s="1" t="s">
        <v>62</v>
      </c>
      <c r="F318" s="4">
        <v>687</v>
      </c>
      <c r="G318" s="22">
        <v>687</v>
      </c>
      <c r="I318" s="5">
        <v>583</v>
      </c>
      <c r="J318" s="4">
        <v>1.1783876500857633</v>
      </c>
      <c r="K318" s="27">
        <v>1.3</v>
      </c>
      <c r="L318" s="27">
        <v>272</v>
      </c>
      <c r="M318" s="4">
        <v>2.525735294117647</v>
      </c>
      <c r="N318" s="27">
        <v>209</v>
      </c>
      <c r="O318" s="5">
        <v>1984</v>
      </c>
      <c r="P318" s="5">
        <v>51</v>
      </c>
      <c r="Q318" s="5">
        <v>35</v>
      </c>
      <c r="R318" s="5" t="s">
        <v>94</v>
      </c>
    </row>
    <row r="319" spans="1:18" ht="11.25">
      <c r="A319" s="1" t="s">
        <v>495</v>
      </c>
      <c r="C319" s="1" t="s">
        <v>496</v>
      </c>
      <c r="E319" s="4">
        <v>16</v>
      </c>
      <c r="G319" s="22">
        <v>16</v>
      </c>
      <c r="H319" s="4">
        <v>16</v>
      </c>
      <c r="J319" s="4"/>
      <c r="L319" s="5">
        <v>0</v>
      </c>
      <c r="M319" s="4" t="s">
        <v>50</v>
      </c>
      <c r="O319" s="5">
        <v>1986</v>
      </c>
      <c r="P319" s="5">
        <v>4</v>
      </c>
      <c r="Q319" s="5">
        <v>2</v>
      </c>
      <c r="R319" s="5" t="s">
        <v>83</v>
      </c>
    </row>
    <row r="320" spans="1:18" ht="11.25">
      <c r="A320" s="1" t="s">
        <v>498</v>
      </c>
      <c r="C320" s="1" t="s">
        <v>499</v>
      </c>
      <c r="E320" s="4">
        <v>105</v>
      </c>
      <c r="G320" s="22">
        <v>105</v>
      </c>
      <c r="H320" s="4">
        <v>60</v>
      </c>
      <c r="I320" s="5">
        <v>1031</v>
      </c>
      <c r="J320" s="4">
        <v>0.10184287099903007</v>
      </c>
      <c r="K320" s="27">
        <v>0.8</v>
      </c>
      <c r="L320" s="27">
        <v>227</v>
      </c>
      <c r="M320" s="4">
        <v>0.46255506607929514</v>
      </c>
      <c r="N320" s="27">
        <v>284</v>
      </c>
      <c r="O320" s="5">
        <v>1932</v>
      </c>
      <c r="P320" s="5">
        <v>722</v>
      </c>
      <c r="Q320" s="5">
        <v>478</v>
      </c>
      <c r="R320" s="5" t="s">
        <v>75</v>
      </c>
    </row>
    <row r="321" spans="1:18" ht="11.25">
      <c r="A321" s="1" t="s">
        <v>501</v>
      </c>
      <c r="C321" s="1" t="s">
        <v>62</v>
      </c>
      <c r="F321" s="4">
        <v>235</v>
      </c>
      <c r="G321" s="22">
        <v>235</v>
      </c>
      <c r="I321" s="5">
        <v>317</v>
      </c>
      <c r="J321" s="4">
        <v>0.7413249211356467</v>
      </c>
      <c r="L321" s="5">
        <v>22</v>
      </c>
      <c r="M321" s="4">
        <v>10.681818181818182</v>
      </c>
      <c r="O321" s="5">
        <v>1999</v>
      </c>
      <c r="P321" s="5">
        <v>2</v>
      </c>
      <c r="Q321" s="5">
        <v>2</v>
      </c>
      <c r="R321" s="5" t="s">
        <v>75</v>
      </c>
    </row>
    <row r="322" spans="1:18" ht="11.25">
      <c r="A322" s="1" t="s">
        <v>502</v>
      </c>
      <c r="C322" s="1" t="s">
        <v>56</v>
      </c>
      <c r="F322" s="4">
        <v>450</v>
      </c>
      <c r="G322" s="22">
        <v>450</v>
      </c>
      <c r="H322" s="4">
        <v>52</v>
      </c>
      <c r="I322" s="5">
        <v>478</v>
      </c>
      <c r="J322" s="4">
        <v>0.9414225941422594</v>
      </c>
      <c r="K322" s="35"/>
      <c r="L322" s="5">
        <v>90</v>
      </c>
      <c r="M322" s="4">
        <v>5</v>
      </c>
      <c r="N322" s="35"/>
      <c r="O322" s="5">
        <v>1989</v>
      </c>
      <c r="P322" s="5">
        <v>15</v>
      </c>
      <c r="Q322" s="5">
        <v>8</v>
      </c>
      <c r="R322" s="5" t="s">
        <v>60</v>
      </c>
    </row>
    <row r="323" spans="1:18" ht="11.25">
      <c r="A323" s="1" t="s">
        <v>503</v>
      </c>
      <c r="C323" s="1" t="s">
        <v>504</v>
      </c>
      <c r="D323" s="4">
        <v>140</v>
      </c>
      <c r="G323" s="22">
        <v>140</v>
      </c>
      <c r="H323" s="4">
        <v>35</v>
      </c>
      <c r="I323" s="5">
        <v>450</v>
      </c>
      <c r="J323" s="4">
        <v>0.3111111111111111</v>
      </c>
      <c r="L323" s="5">
        <v>58</v>
      </c>
      <c r="M323" s="4">
        <v>2.413793103448276</v>
      </c>
      <c r="O323" s="5">
        <v>1996</v>
      </c>
      <c r="P323" s="5">
        <v>0</v>
      </c>
      <c r="Q323" s="5">
        <v>0</v>
      </c>
      <c r="R323" s="5" t="s">
        <v>235</v>
      </c>
    </row>
    <row r="324" spans="1:18" ht="11.25">
      <c r="A324" s="1" t="s">
        <v>505</v>
      </c>
      <c r="C324" s="1" t="s">
        <v>80</v>
      </c>
      <c r="D324" s="4">
        <v>793</v>
      </c>
      <c r="E324" s="4">
        <v>793</v>
      </c>
      <c r="F324" s="4">
        <v>951.6</v>
      </c>
      <c r="G324" s="22">
        <v>951.6</v>
      </c>
      <c r="H324" s="4">
        <v>291</v>
      </c>
      <c r="I324" s="5">
        <v>556</v>
      </c>
      <c r="J324" s="4">
        <v>1.7115107913669063</v>
      </c>
      <c r="K324" s="27">
        <v>0.71</v>
      </c>
      <c r="L324" s="27">
        <v>112</v>
      </c>
      <c r="M324" s="4">
        <v>8.49642857142857</v>
      </c>
      <c r="N324" s="27">
        <v>157</v>
      </c>
      <c r="O324" s="5">
        <v>1970</v>
      </c>
      <c r="P324" s="5">
        <v>158</v>
      </c>
      <c r="Q324" s="5">
        <v>73</v>
      </c>
      <c r="R324" s="5" t="s">
        <v>170</v>
      </c>
    </row>
    <row r="325" spans="1:18" ht="11.25">
      <c r="A325" s="1" t="s">
        <v>506</v>
      </c>
      <c r="C325" s="1" t="s">
        <v>65</v>
      </c>
      <c r="F325" s="4">
        <v>1211</v>
      </c>
      <c r="G325" s="22">
        <v>1211</v>
      </c>
      <c r="H325" s="4">
        <v>299</v>
      </c>
      <c r="I325" s="5">
        <v>2813</v>
      </c>
      <c r="J325" s="4">
        <v>0.4305012442232492</v>
      </c>
      <c r="K325" s="27">
        <v>1.87</v>
      </c>
      <c r="L325" s="36">
        <v>1136</v>
      </c>
      <c r="M325" s="4">
        <v>1.0660211267605635</v>
      </c>
      <c r="N325" s="27">
        <v>606</v>
      </c>
      <c r="O325" s="5">
        <v>1964</v>
      </c>
      <c r="P325" s="5">
        <v>332</v>
      </c>
      <c r="Q325" s="5">
        <v>196</v>
      </c>
      <c r="R325" s="5" t="s">
        <v>63</v>
      </c>
    </row>
    <row r="326" spans="1:18" ht="11.25">
      <c r="A326" s="1" t="s">
        <v>507</v>
      </c>
      <c r="C326" s="1" t="s">
        <v>430</v>
      </c>
      <c r="D326" s="4">
        <v>101</v>
      </c>
      <c r="E326" s="4">
        <v>107</v>
      </c>
      <c r="F326" s="4">
        <v>113</v>
      </c>
      <c r="G326" s="22">
        <v>113</v>
      </c>
      <c r="H326" s="4">
        <v>42</v>
      </c>
      <c r="I326" s="5">
        <v>442</v>
      </c>
      <c r="J326" s="4">
        <v>0.25565610859728505</v>
      </c>
      <c r="K326" s="27">
        <v>1.91</v>
      </c>
      <c r="L326" s="27">
        <v>185</v>
      </c>
      <c r="M326" s="4">
        <v>0.6108108108108108</v>
      </c>
      <c r="N326" s="27">
        <v>97</v>
      </c>
      <c r="O326" s="5">
        <v>1987</v>
      </c>
      <c r="P326" s="5">
        <v>114</v>
      </c>
      <c r="Q326" s="5">
        <v>80</v>
      </c>
      <c r="R326" s="5" t="s">
        <v>45</v>
      </c>
    </row>
    <row r="327" spans="1:18" ht="11.25">
      <c r="A327" s="1" t="s">
        <v>508</v>
      </c>
      <c r="C327" s="1" t="s">
        <v>56</v>
      </c>
      <c r="F327" s="4">
        <v>1887</v>
      </c>
      <c r="G327" s="22">
        <v>1887</v>
      </c>
      <c r="H327" s="4">
        <v>84</v>
      </c>
      <c r="I327" s="5">
        <v>2177</v>
      </c>
      <c r="J327" s="4">
        <v>0.866789159393661</v>
      </c>
      <c r="K327" s="27">
        <v>1.95</v>
      </c>
      <c r="L327" s="36">
        <v>1312</v>
      </c>
      <c r="M327" s="4">
        <v>1.4382621951219512</v>
      </c>
      <c r="N327" s="27">
        <v>672</v>
      </c>
      <c r="O327" s="5">
        <v>1973</v>
      </c>
      <c r="P327" s="5">
        <v>242</v>
      </c>
      <c r="Q327" s="5">
        <v>147</v>
      </c>
      <c r="R327" s="5" t="s">
        <v>45</v>
      </c>
    </row>
    <row r="331" spans="1:3" ht="11.25">
      <c r="A331" s="11" t="s">
        <v>509</v>
      </c>
      <c r="B331" s="11" t="s">
        <v>510</v>
      </c>
      <c r="C331" s="11" t="s">
        <v>21</v>
      </c>
    </row>
    <row r="332" spans="1:2" ht="11.25">
      <c r="A332" s="1" t="s">
        <v>511</v>
      </c>
      <c r="B332" s="1" t="s">
        <v>512</v>
      </c>
    </row>
    <row r="333" spans="2:18" ht="11.25">
      <c r="B333" s="1" t="s">
        <v>513</v>
      </c>
      <c r="C333" s="1" t="s">
        <v>65</v>
      </c>
      <c r="F333" s="5" t="s">
        <v>50</v>
      </c>
      <c r="G333" s="5" t="s">
        <v>50</v>
      </c>
      <c r="I333" s="5">
        <v>1969</v>
      </c>
      <c r="J333" s="4">
        <v>2.3550025393600813</v>
      </c>
      <c r="K333" s="27">
        <v>0.44</v>
      </c>
      <c r="L333" s="27">
        <v>409</v>
      </c>
      <c r="M333" s="4"/>
      <c r="N333" s="27">
        <v>932</v>
      </c>
      <c r="O333" s="5">
        <v>1958</v>
      </c>
      <c r="P333" s="5">
        <v>264</v>
      </c>
      <c r="Q333" s="5">
        <v>122</v>
      </c>
      <c r="R333" s="5" t="s">
        <v>75</v>
      </c>
    </row>
    <row r="334" spans="2:18" ht="11.25">
      <c r="B334" s="1" t="s">
        <v>515</v>
      </c>
      <c r="C334" s="1" t="s">
        <v>65</v>
      </c>
      <c r="F334" s="4">
        <v>886</v>
      </c>
      <c r="G334" s="22">
        <v>886</v>
      </c>
      <c r="H334" s="4">
        <v>126</v>
      </c>
      <c r="I334" s="5">
        <v>1002</v>
      </c>
      <c r="J334" s="4">
        <v>0.8842315369261478</v>
      </c>
      <c r="K334" s="27">
        <v>0.19</v>
      </c>
      <c r="L334" s="27">
        <v>169</v>
      </c>
      <c r="M334" s="4">
        <v>5.242603550295858</v>
      </c>
      <c r="N334" s="27">
        <v>893</v>
      </c>
      <c r="O334" s="5">
        <v>1994</v>
      </c>
      <c r="P334" s="5">
        <v>92</v>
      </c>
      <c r="Q334" s="5">
        <v>68</v>
      </c>
      <c r="R334" s="5" t="s">
        <v>75</v>
      </c>
    </row>
    <row r="335" spans="2:18" ht="11.25">
      <c r="B335" s="1" t="s">
        <v>516</v>
      </c>
      <c r="C335" s="1" t="s">
        <v>65</v>
      </c>
      <c r="F335" s="4">
        <v>2043</v>
      </c>
      <c r="G335" s="22">
        <v>2043</v>
      </c>
      <c r="I335" s="5">
        <v>909</v>
      </c>
      <c r="J335" s="4">
        <v>2.2475247524752477</v>
      </c>
      <c r="L335" s="5">
        <v>122</v>
      </c>
      <c r="M335" s="4">
        <v>16.74590163934426</v>
      </c>
      <c r="O335" s="5">
        <v>1989</v>
      </c>
      <c r="P335" s="5">
        <v>116</v>
      </c>
      <c r="Q335" s="5">
        <v>82</v>
      </c>
      <c r="R335" s="5" t="s">
        <v>66</v>
      </c>
    </row>
    <row r="336" spans="2:17" ht="11.25">
      <c r="B336" s="1" t="s">
        <v>517</v>
      </c>
      <c r="F336" s="4">
        <v>4637</v>
      </c>
      <c r="G336" s="22">
        <v>4637</v>
      </c>
      <c r="I336" s="5">
        <v>3880</v>
      </c>
      <c r="J336" s="4">
        <v>1.1951030927835051</v>
      </c>
      <c r="L336" s="5">
        <v>700</v>
      </c>
      <c r="M336" s="4">
        <v>6.6242857142857146</v>
      </c>
      <c r="P336" s="5">
        <v>472</v>
      </c>
      <c r="Q336" s="5">
        <v>272</v>
      </c>
    </row>
    <row r="337" spans="1:13" ht="11.25">
      <c r="A337" s="1" t="s">
        <v>518</v>
      </c>
      <c r="B337" s="1" t="s">
        <v>512</v>
      </c>
      <c r="G337" s="22"/>
      <c r="J337" s="4"/>
      <c r="M337" s="4"/>
    </row>
    <row r="338" spans="2:18" ht="11.25">
      <c r="B338" s="1" t="s">
        <v>513</v>
      </c>
      <c r="C338" s="1" t="s">
        <v>65</v>
      </c>
      <c r="F338" s="5" t="s">
        <v>50</v>
      </c>
      <c r="G338" s="5" t="s">
        <v>50</v>
      </c>
      <c r="I338" s="5">
        <v>1969</v>
      </c>
      <c r="J338" s="4"/>
      <c r="K338" s="27">
        <v>0.44</v>
      </c>
      <c r="L338" s="27">
        <v>409</v>
      </c>
      <c r="M338" s="4"/>
      <c r="N338" s="27">
        <v>932</v>
      </c>
      <c r="O338" s="5">
        <v>1958</v>
      </c>
      <c r="P338" s="5">
        <v>264</v>
      </c>
      <c r="Q338" s="5">
        <v>122</v>
      </c>
      <c r="R338" s="5" t="s">
        <v>75</v>
      </c>
    </row>
    <row r="339" spans="2:18" ht="11.25">
      <c r="B339" s="1" t="s">
        <v>516</v>
      </c>
      <c r="C339" s="1" t="s">
        <v>65</v>
      </c>
      <c r="F339" s="4">
        <v>2043</v>
      </c>
      <c r="G339" s="22">
        <v>2043</v>
      </c>
      <c r="I339" s="5">
        <v>909</v>
      </c>
      <c r="J339" s="4">
        <v>2.2475247524752477</v>
      </c>
      <c r="L339" s="5">
        <v>122</v>
      </c>
      <c r="M339" s="4">
        <v>16.74590163934426</v>
      </c>
      <c r="O339" s="5">
        <v>1989</v>
      </c>
      <c r="P339" s="5">
        <v>116</v>
      </c>
      <c r="Q339" s="5">
        <v>82</v>
      </c>
      <c r="R339" s="5" t="s">
        <v>66</v>
      </c>
    </row>
    <row r="340" spans="2:17" ht="11.25">
      <c r="B340" s="1" t="s">
        <v>517</v>
      </c>
      <c r="F340" s="4">
        <v>4390</v>
      </c>
      <c r="G340" s="22">
        <v>4390</v>
      </c>
      <c r="I340" s="5">
        <v>2878</v>
      </c>
      <c r="J340" s="4">
        <v>1.5253648366921473</v>
      </c>
      <c r="L340" s="5">
        <v>531</v>
      </c>
      <c r="M340" s="4">
        <v>8.267419962335216</v>
      </c>
      <c r="P340" s="5">
        <v>380</v>
      </c>
      <c r="Q340" s="5">
        <v>204</v>
      </c>
    </row>
    <row r="341" spans="1:13" ht="11.25">
      <c r="A341" s="1" t="s">
        <v>519</v>
      </c>
      <c r="B341" s="1" t="s">
        <v>512</v>
      </c>
      <c r="J341" s="4"/>
      <c r="M341" s="4"/>
    </row>
    <row r="342" spans="2:18" ht="11.25">
      <c r="B342" s="1" t="s">
        <v>521</v>
      </c>
      <c r="C342" s="1" t="s">
        <v>522</v>
      </c>
      <c r="G342" s="22"/>
      <c r="I342" s="5">
        <v>2476</v>
      </c>
      <c r="J342" s="4"/>
      <c r="K342" s="27">
        <v>3.88</v>
      </c>
      <c r="L342" s="36">
        <v>3174</v>
      </c>
      <c r="M342" s="4"/>
      <c r="N342" s="27">
        <v>819</v>
      </c>
      <c r="O342" s="5">
        <v>1911</v>
      </c>
      <c r="P342" s="5">
        <v>1348</v>
      </c>
      <c r="Q342" s="5">
        <v>949</v>
      </c>
      <c r="R342" s="5" t="s">
        <v>75</v>
      </c>
    </row>
    <row r="343" spans="2:18" ht="11.25">
      <c r="B343" s="1" t="s">
        <v>523</v>
      </c>
      <c r="C343" s="1" t="s">
        <v>522</v>
      </c>
      <c r="G343" s="22"/>
      <c r="I343" s="5">
        <v>1483</v>
      </c>
      <c r="J343" s="4"/>
      <c r="K343" s="27">
        <v>13.71</v>
      </c>
      <c r="L343" s="36">
        <v>1138</v>
      </c>
      <c r="M343" s="4"/>
      <c r="N343" s="27">
        <v>83</v>
      </c>
      <c r="O343" s="5">
        <v>1963</v>
      </c>
      <c r="P343" s="5">
        <v>1167</v>
      </c>
      <c r="Q343" s="5">
        <v>868</v>
      </c>
      <c r="R343" s="5" t="s">
        <v>75</v>
      </c>
    </row>
    <row r="344" spans="2:18" ht="11.25">
      <c r="B344" s="1" t="s">
        <v>524</v>
      </c>
      <c r="C344" s="1" t="s">
        <v>522</v>
      </c>
      <c r="G344" s="22"/>
      <c r="I344" s="5">
        <v>903</v>
      </c>
      <c r="J344" s="4"/>
      <c r="K344" s="27">
        <v>5.29</v>
      </c>
      <c r="L344" s="36">
        <v>1316</v>
      </c>
      <c r="M344" s="4"/>
      <c r="N344" s="27">
        <v>249</v>
      </c>
      <c r="O344" s="5">
        <v>1987</v>
      </c>
      <c r="P344" s="5">
        <v>979</v>
      </c>
      <c r="Q344" s="5">
        <v>818</v>
      </c>
      <c r="R344" s="5" t="s">
        <v>75</v>
      </c>
    </row>
    <row r="345" spans="2:17" ht="11.25">
      <c r="B345" s="1" t="s">
        <v>517</v>
      </c>
      <c r="F345" s="4">
        <v>240</v>
      </c>
      <c r="G345" s="22">
        <v>240</v>
      </c>
      <c r="H345" s="4">
        <v>90</v>
      </c>
      <c r="I345" s="5">
        <v>4862</v>
      </c>
      <c r="J345" s="4">
        <v>0.04936240230357877</v>
      </c>
      <c r="L345" s="31">
        <v>5628</v>
      </c>
      <c r="M345" s="4">
        <v>0.042643923240938165</v>
      </c>
      <c r="N345" s="5">
        <v>1151</v>
      </c>
      <c r="P345" s="5">
        <v>3494</v>
      </c>
      <c r="Q345" s="5">
        <v>2635</v>
      </c>
    </row>
    <row r="346" spans="1:14" ht="11.25">
      <c r="A346" s="1" t="s">
        <v>526</v>
      </c>
      <c r="B346" s="1" t="s">
        <v>512</v>
      </c>
      <c r="J346" s="4"/>
      <c r="K346" s="35"/>
      <c r="L346" s="35"/>
      <c r="N346" s="35"/>
    </row>
    <row r="347" spans="2:18" ht="11.25">
      <c r="B347" s="1" t="s">
        <v>527</v>
      </c>
      <c r="C347" s="1" t="s">
        <v>44</v>
      </c>
      <c r="D347" s="4">
        <v>174</v>
      </c>
      <c r="F347" s="4">
        <v>201</v>
      </c>
      <c r="G347" s="22">
        <v>201</v>
      </c>
      <c r="I347" s="5">
        <v>1348</v>
      </c>
      <c r="J347" s="4">
        <v>0.14910979228486648</v>
      </c>
      <c r="K347" s="27">
        <v>1.55</v>
      </c>
      <c r="L347" s="36">
        <v>1013</v>
      </c>
      <c r="M347" s="4">
        <v>0.19842053307008883</v>
      </c>
      <c r="N347" s="27">
        <v>653</v>
      </c>
      <c r="O347" s="5">
        <v>1918</v>
      </c>
      <c r="P347" s="5">
        <v>401</v>
      </c>
      <c r="Q347" s="5">
        <v>220</v>
      </c>
      <c r="R347" s="5" t="s">
        <v>53</v>
      </c>
    </row>
    <row r="348" spans="2:18" ht="11.25">
      <c r="B348" s="1" t="s">
        <v>528</v>
      </c>
      <c r="C348" s="1" t="s">
        <v>44</v>
      </c>
      <c r="D348" s="4">
        <v>124</v>
      </c>
      <c r="F348" s="4">
        <v>143</v>
      </c>
      <c r="G348" s="22">
        <v>143</v>
      </c>
      <c r="I348" s="5">
        <v>577</v>
      </c>
      <c r="J348" s="4">
        <v>0.24783362218370883</v>
      </c>
      <c r="L348" s="5">
        <v>187</v>
      </c>
      <c r="M348" s="4">
        <v>0.7647058823529411</v>
      </c>
      <c r="O348" s="5">
        <v>1991</v>
      </c>
      <c r="P348" s="5">
        <v>33</v>
      </c>
      <c r="Q348" s="5">
        <v>23</v>
      </c>
      <c r="R348" s="5" t="s">
        <v>53</v>
      </c>
    </row>
    <row r="349" spans="2:17" ht="11.25">
      <c r="B349" s="1" t="s">
        <v>517</v>
      </c>
      <c r="H349" s="4">
        <v>150</v>
      </c>
      <c r="J349" s="4"/>
      <c r="K349" s="35"/>
      <c r="L349" s="31"/>
      <c r="N349" s="35"/>
      <c r="P349" s="5">
        <v>434</v>
      </c>
      <c r="Q349" s="5">
        <v>243</v>
      </c>
    </row>
    <row r="350" spans="1:14" ht="11.25">
      <c r="A350" s="1" t="s">
        <v>530</v>
      </c>
      <c r="B350" s="1" t="s">
        <v>512</v>
      </c>
      <c r="J350" s="4"/>
      <c r="K350" s="35"/>
      <c r="L350" s="31"/>
      <c r="N350" s="35"/>
    </row>
    <row r="351" spans="2:18" ht="11.25">
      <c r="B351" s="1" t="s">
        <v>531</v>
      </c>
      <c r="C351" s="1" t="s">
        <v>99</v>
      </c>
      <c r="D351" s="4">
        <v>254</v>
      </c>
      <c r="E351" s="4">
        <v>258</v>
      </c>
      <c r="F351" s="4">
        <v>272</v>
      </c>
      <c r="G351" s="22">
        <v>272</v>
      </c>
      <c r="I351" s="5">
        <v>712</v>
      </c>
      <c r="J351" s="4">
        <v>0.38202247191011235</v>
      </c>
      <c r="K351" s="27">
        <v>1.3</v>
      </c>
      <c r="L351" s="27">
        <v>320</v>
      </c>
      <c r="M351" s="4">
        <v>0.85</v>
      </c>
      <c r="N351" s="27">
        <v>247</v>
      </c>
      <c r="O351" s="5">
        <v>1962</v>
      </c>
      <c r="P351" s="5">
        <v>496</v>
      </c>
      <c r="Q351" s="5">
        <v>290</v>
      </c>
      <c r="R351" s="5" t="s">
        <v>75</v>
      </c>
    </row>
    <row r="352" spans="2:18" ht="11.25">
      <c r="B352" s="1" t="s">
        <v>532</v>
      </c>
      <c r="C352" s="1" t="s">
        <v>99</v>
      </c>
      <c r="D352" s="4">
        <v>195</v>
      </c>
      <c r="E352" s="4">
        <v>206</v>
      </c>
      <c r="F352" s="4">
        <v>217</v>
      </c>
      <c r="G352" s="22">
        <v>217</v>
      </c>
      <c r="I352" s="5">
        <v>538</v>
      </c>
      <c r="J352" s="4">
        <v>0.4033457249070632</v>
      </c>
      <c r="K352" s="27">
        <v>0.77</v>
      </c>
      <c r="L352" s="27">
        <v>161</v>
      </c>
      <c r="M352" s="4">
        <v>1.3478260869565217</v>
      </c>
      <c r="N352" s="27">
        <v>209</v>
      </c>
      <c r="O352" s="5">
        <v>1982</v>
      </c>
      <c r="P352" s="5">
        <v>630</v>
      </c>
      <c r="Q352" s="5">
        <v>239</v>
      </c>
      <c r="R352" s="5" t="s">
        <v>94</v>
      </c>
    </row>
    <row r="353" spans="2:17" ht="11.25">
      <c r="B353" s="1" t="s">
        <v>517</v>
      </c>
      <c r="H353" s="4">
        <v>60</v>
      </c>
      <c r="J353" s="4"/>
      <c r="K353" s="35"/>
      <c r="L353" s="31"/>
      <c r="N353" s="35"/>
      <c r="P353" s="5">
        <v>1126</v>
      </c>
      <c r="Q353" s="5">
        <v>529</v>
      </c>
    </row>
    <row r="354" spans="1:14" ht="11.25">
      <c r="A354" s="1" t="s">
        <v>534</v>
      </c>
      <c r="B354" s="1" t="s">
        <v>512</v>
      </c>
      <c r="J354" s="4"/>
      <c r="K354" s="35"/>
      <c r="L354" s="31"/>
      <c r="N354" s="35"/>
    </row>
    <row r="355" spans="2:18" ht="11.25">
      <c r="B355" s="1" t="s">
        <v>535</v>
      </c>
      <c r="C355" s="1" t="s">
        <v>44</v>
      </c>
      <c r="D355" s="4">
        <v>419</v>
      </c>
      <c r="F355" s="4">
        <v>486</v>
      </c>
      <c r="G355" s="22">
        <v>419</v>
      </c>
      <c r="I355" s="5">
        <v>1856</v>
      </c>
      <c r="J355" s="4">
        <v>0.2257543103448276</v>
      </c>
      <c r="K355" s="27">
        <v>3.27</v>
      </c>
      <c r="L355" s="36">
        <v>1212</v>
      </c>
      <c r="M355" s="4">
        <v>0.3457095709570957</v>
      </c>
      <c r="N355" s="27">
        <v>371</v>
      </c>
      <c r="O355" s="5">
        <v>1890</v>
      </c>
      <c r="P355" s="5">
        <v>670</v>
      </c>
      <c r="Q355" s="5">
        <v>429</v>
      </c>
      <c r="R355" s="5" t="s">
        <v>75</v>
      </c>
    </row>
    <row r="356" spans="2:18" ht="11.25">
      <c r="B356" s="1" t="s">
        <v>536</v>
      </c>
      <c r="C356" s="1" t="s">
        <v>44</v>
      </c>
      <c r="E356" s="4">
        <v>150</v>
      </c>
      <c r="G356" s="22">
        <v>150</v>
      </c>
      <c r="I356" s="5">
        <v>461</v>
      </c>
      <c r="J356" s="4">
        <v>0.32537960954446854</v>
      </c>
      <c r="L356" s="5">
        <v>274</v>
      </c>
      <c r="M356" s="4">
        <v>0.5474452554744526</v>
      </c>
      <c r="O356" s="5">
        <v>1998</v>
      </c>
      <c r="P356" s="5">
        <v>230</v>
      </c>
      <c r="Q356" s="5">
        <v>198</v>
      </c>
      <c r="R356" s="5" t="s">
        <v>140</v>
      </c>
    </row>
    <row r="357" spans="2:17" ht="11.25">
      <c r="B357" s="1" t="s">
        <v>517</v>
      </c>
      <c r="H357" s="4">
        <v>77</v>
      </c>
      <c r="J357" s="4"/>
      <c r="K357" s="35"/>
      <c r="L357" s="31"/>
      <c r="N357" s="35"/>
      <c r="P357" s="5">
        <v>900</v>
      </c>
      <c r="Q357" s="5">
        <v>627</v>
      </c>
    </row>
    <row r="358" spans="1:14" ht="11.25">
      <c r="A358" s="1" t="s">
        <v>538</v>
      </c>
      <c r="B358" s="1" t="s">
        <v>512</v>
      </c>
      <c r="J358" s="4"/>
      <c r="K358" s="35"/>
      <c r="L358" s="31"/>
      <c r="N358" s="35"/>
    </row>
    <row r="359" spans="2:18" ht="11.25">
      <c r="B359" s="1" t="s">
        <v>539</v>
      </c>
      <c r="C359" s="1" t="s">
        <v>80</v>
      </c>
      <c r="D359" s="44">
        <v>220</v>
      </c>
      <c r="E359" s="44">
        <v>220</v>
      </c>
      <c r="F359" s="44">
        <v>264</v>
      </c>
      <c r="G359" s="22">
        <v>264</v>
      </c>
      <c r="H359" s="44"/>
      <c r="I359" s="27">
        <v>396</v>
      </c>
      <c r="J359" s="4">
        <v>0.6666666666666666</v>
      </c>
      <c r="K359" s="27"/>
      <c r="L359" s="27">
        <v>40</v>
      </c>
      <c r="M359" s="4">
        <v>6.6</v>
      </c>
      <c r="N359" s="27"/>
      <c r="O359" s="5">
        <v>1972</v>
      </c>
      <c r="P359" s="5">
        <v>210</v>
      </c>
      <c r="Q359" s="5">
        <v>128</v>
      </c>
      <c r="R359" s="5" t="s">
        <v>75</v>
      </c>
    </row>
    <row r="360" spans="2:18" ht="11.25">
      <c r="B360" s="1" t="s">
        <v>540</v>
      </c>
      <c r="C360" s="1" t="s">
        <v>80</v>
      </c>
      <c r="D360" s="4">
        <v>175</v>
      </c>
      <c r="E360" s="4">
        <v>175</v>
      </c>
      <c r="F360" s="4">
        <v>210</v>
      </c>
      <c r="G360" s="22">
        <v>210</v>
      </c>
      <c r="I360" s="5">
        <v>327</v>
      </c>
      <c r="J360" s="4">
        <v>0.6422018348623854</v>
      </c>
      <c r="K360" s="32"/>
      <c r="L360" s="27">
        <v>6</v>
      </c>
      <c r="M360" s="4">
        <v>35</v>
      </c>
      <c r="N360" s="32"/>
      <c r="O360" s="5">
        <v>1995</v>
      </c>
      <c r="P360" s="5">
        <v>8</v>
      </c>
      <c r="Q360" s="5">
        <v>6</v>
      </c>
      <c r="R360" s="5" t="s">
        <v>75</v>
      </c>
    </row>
    <row r="361" spans="2:17" ht="11.25">
      <c r="B361" s="1" t="s">
        <v>517</v>
      </c>
      <c r="H361" s="4">
        <v>85</v>
      </c>
      <c r="J361" s="4"/>
      <c r="K361" s="35"/>
      <c r="L361" s="31"/>
      <c r="N361" s="35"/>
      <c r="P361" s="5">
        <v>218</v>
      </c>
      <c r="Q361" s="5">
        <v>134</v>
      </c>
    </row>
    <row r="362" spans="10:14" ht="11.25">
      <c r="J362" s="4"/>
      <c r="K362" s="35"/>
      <c r="L362" s="31"/>
      <c r="N362" s="35"/>
    </row>
    <row r="363" spans="1:18" ht="11.25">
      <c r="A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</row>
    <row r="364" spans="1:18" ht="11.25">
      <c r="A364" s="1" t="s">
        <v>542</v>
      </c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</row>
    <row r="365" spans="1:14" ht="11.25">
      <c r="A365" s="1" t="s">
        <v>543</v>
      </c>
      <c r="J365" s="4"/>
      <c r="K365" s="35"/>
      <c r="L365" s="31"/>
      <c r="N365" s="35"/>
    </row>
    <row r="366" spans="10:14" ht="11.25">
      <c r="J366" s="4"/>
      <c r="K366" s="35"/>
      <c r="L366" s="31"/>
      <c r="N366" s="35"/>
    </row>
    <row r="367" spans="10:14" ht="11.25">
      <c r="J367" s="4"/>
      <c r="K367" s="35"/>
      <c r="L367" s="31"/>
      <c r="N367" s="35"/>
    </row>
    <row r="368" spans="10:14" ht="11.25">
      <c r="J368" s="4"/>
      <c r="K368" s="35"/>
      <c r="L368" s="31"/>
      <c r="N368" s="35"/>
    </row>
    <row r="369" spans="10:14" ht="11.25">
      <c r="J369" s="4"/>
      <c r="K369" s="35"/>
      <c r="L369" s="31"/>
      <c r="N369" s="35"/>
    </row>
    <row r="370" spans="10:14" ht="11.25">
      <c r="J370" s="4"/>
      <c r="K370" s="35"/>
      <c r="L370" s="31"/>
      <c r="N370" s="35"/>
    </row>
    <row r="371" spans="11:14" ht="11.25">
      <c r="K371" s="35"/>
      <c r="L371" s="35"/>
      <c r="N371" s="35"/>
    </row>
    <row r="372" spans="1:18" ht="11.25">
      <c r="A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</row>
    <row r="373" spans="1:18" ht="11.25">
      <c r="A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</row>
    <row r="374" spans="11:14" ht="11.25">
      <c r="K374" s="35"/>
      <c r="L374" s="35"/>
      <c r="N374" s="35"/>
    </row>
    <row r="375" spans="11:14" ht="11.25">
      <c r="K375" s="35"/>
      <c r="L375" s="35"/>
      <c r="N375" s="35"/>
    </row>
    <row r="376" spans="11:14" ht="11.25">
      <c r="K376" s="35"/>
      <c r="L376" s="35"/>
      <c r="N376" s="35"/>
    </row>
    <row r="377" spans="11:14" ht="11.25">
      <c r="K377" s="35"/>
      <c r="L377" s="35"/>
      <c r="N377" s="35"/>
    </row>
    <row r="378" spans="11:14" ht="11.25">
      <c r="K378" s="35"/>
      <c r="L378" s="35"/>
      <c r="N378" s="35"/>
    </row>
    <row r="386" spans="7:13" ht="11.25">
      <c r="G386" s="30"/>
      <c r="M386" s="4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10"/>
  <sheetViews>
    <sheetView workbookViewId="0" topLeftCell="A1">
      <selection activeCell="B31" sqref="B31"/>
    </sheetView>
  </sheetViews>
  <sheetFormatPr defaultColWidth="9.140625" defaultRowHeight="12.75"/>
  <cols>
    <col min="1" max="1" width="41.00390625" style="0" customWidth="1"/>
    <col min="2" max="3" width="25.7109375" style="0" customWidth="1"/>
    <col min="5" max="5" width="13.57421875" style="0" customWidth="1"/>
    <col min="6" max="6" width="8.28125" style="0" bestFit="1" customWidth="1"/>
    <col min="7" max="7" width="10.8515625" style="0" bestFit="1" customWidth="1"/>
    <col min="9" max="9" width="11.140625" style="0" bestFit="1" customWidth="1"/>
    <col min="10" max="12" width="8.421875" style="0" bestFit="1" customWidth="1"/>
    <col min="13" max="13" width="7.7109375" style="0" bestFit="1" customWidth="1"/>
    <col min="14" max="14" width="5.8515625" style="0" customWidth="1"/>
    <col min="15" max="15" width="9.421875" style="0" customWidth="1"/>
    <col min="16" max="16" width="7.140625" style="0" bestFit="1" customWidth="1"/>
    <col min="17" max="17" width="5.8515625" style="0" bestFit="1" customWidth="1"/>
    <col min="18" max="18" width="15.00390625" style="0" bestFit="1" customWidth="1"/>
    <col min="19" max="19" width="6.28125" style="0" customWidth="1"/>
    <col min="20" max="20" width="6.28125" style="0" bestFit="1" customWidth="1"/>
    <col min="21" max="21" width="5.28125" style="0" bestFit="1" customWidth="1"/>
    <col min="22" max="22" width="6.57421875" style="0" bestFit="1" customWidth="1"/>
    <col min="23" max="23" width="6.00390625" style="0" customWidth="1"/>
    <col min="24" max="24" width="9.7109375" style="0" customWidth="1"/>
    <col min="25" max="25" width="8.00390625" style="0" bestFit="1" customWidth="1"/>
    <col min="26" max="26" width="10.00390625" style="0" customWidth="1"/>
    <col min="27" max="27" width="10.140625" style="0" bestFit="1" customWidth="1"/>
    <col min="28" max="28" width="8.8515625" style="0" bestFit="1" customWidth="1"/>
    <col min="29" max="29" width="9.421875" style="0" bestFit="1" customWidth="1"/>
    <col min="30" max="30" width="7.57421875" style="0" bestFit="1" customWidth="1"/>
    <col min="31" max="33" width="6.7109375" style="0" customWidth="1"/>
    <col min="34" max="34" width="15.8515625" style="0" bestFit="1" customWidth="1"/>
    <col min="35" max="35" width="109.57421875" style="0" bestFit="1" customWidth="1"/>
    <col min="38" max="38" width="29.00390625" style="0" customWidth="1"/>
    <col min="39" max="39" width="18.7109375" style="0" customWidth="1"/>
  </cols>
  <sheetData>
    <row r="1" spans="1:39" s="7" customFormat="1" ht="12.75">
      <c r="A1" s="1"/>
      <c r="B1" s="1"/>
      <c r="C1" s="1"/>
      <c r="D1" s="27"/>
      <c r="E1" s="38"/>
      <c r="F1" s="2"/>
      <c r="G1" s="2"/>
      <c r="H1" s="2"/>
      <c r="I1" s="2"/>
      <c r="J1" s="2"/>
      <c r="K1" s="3"/>
      <c r="L1" s="4"/>
      <c r="M1" s="2"/>
      <c r="N1" s="3"/>
      <c r="O1" s="5"/>
      <c r="P1" s="5"/>
      <c r="Q1" s="2"/>
      <c r="R1" s="6"/>
      <c r="S1" s="2"/>
      <c r="T1" s="5"/>
      <c r="U1" s="2"/>
      <c r="V1" s="2"/>
      <c r="W1" s="2"/>
      <c r="X1" s="2"/>
      <c r="Y1" s="5"/>
      <c r="Z1" s="2"/>
      <c r="AA1" s="5"/>
      <c r="AB1" s="2"/>
      <c r="AC1" s="2"/>
      <c r="AD1" s="2"/>
      <c r="AE1" s="2"/>
      <c r="AF1" s="2"/>
      <c r="AG1" s="2"/>
      <c r="AH1" s="5"/>
      <c r="AI1" s="1"/>
      <c r="AJ1"/>
      <c r="AL1" s="7" t="s">
        <v>6</v>
      </c>
      <c r="AM1"/>
    </row>
    <row r="2" spans="1:39" s="7" customFormat="1" ht="12.75">
      <c r="A2" s="1"/>
      <c r="B2" s="1"/>
      <c r="C2" s="1"/>
      <c r="D2" s="27"/>
      <c r="E2" s="38"/>
      <c r="F2" s="2" t="s">
        <v>4</v>
      </c>
      <c r="G2" s="8">
        <v>2004</v>
      </c>
      <c r="H2" s="8">
        <v>2004</v>
      </c>
      <c r="I2" s="8">
        <v>2004</v>
      </c>
      <c r="J2" s="2">
        <v>2004</v>
      </c>
      <c r="K2" s="3" t="s">
        <v>4</v>
      </c>
      <c r="L2" s="9">
        <v>2004</v>
      </c>
      <c r="M2" s="2">
        <v>1999</v>
      </c>
      <c r="N2" s="6">
        <v>1999</v>
      </c>
      <c r="O2" s="10">
        <v>2003</v>
      </c>
      <c r="P2" s="10">
        <v>2003</v>
      </c>
      <c r="Q2" s="2">
        <v>1999</v>
      </c>
      <c r="R2" s="6">
        <v>1999</v>
      </c>
      <c r="S2" s="2">
        <v>1999</v>
      </c>
      <c r="T2" s="2">
        <v>2002</v>
      </c>
      <c r="U2" s="2">
        <v>1999</v>
      </c>
      <c r="V2" s="2">
        <v>1999</v>
      </c>
      <c r="W2" s="2">
        <v>1999</v>
      </c>
      <c r="X2" s="2">
        <v>1999</v>
      </c>
      <c r="Y2" s="2">
        <v>2002</v>
      </c>
      <c r="Z2" s="2">
        <v>2002</v>
      </c>
      <c r="AA2" s="2">
        <v>2002</v>
      </c>
      <c r="AB2" s="2" t="s">
        <v>5</v>
      </c>
      <c r="AC2" s="2">
        <v>1986</v>
      </c>
      <c r="AD2" s="2">
        <v>1999</v>
      </c>
      <c r="AE2" s="2">
        <v>1999</v>
      </c>
      <c r="AF2" s="2">
        <v>2004</v>
      </c>
      <c r="AG2" s="2">
        <v>2004</v>
      </c>
      <c r="AH2" s="5"/>
      <c r="AI2" s="1"/>
      <c r="AJ2"/>
      <c r="AL2"/>
      <c r="AM2"/>
    </row>
    <row r="3" spans="1:36" s="7" customFormat="1" ht="12.75">
      <c r="A3" s="11" t="s">
        <v>6</v>
      </c>
      <c r="B3" s="11"/>
      <c r="C3" s="1"/>
      <c r="D3" s="27"/>
      <c r="E3" s="53"/>
      <c r="F3" s="2" t="s">
        <v>7</v>
      </c>
      <c r="G3" s="8" t="s">
        <v>8</v>
      </c>
      <c r="H3" s="12" t="s">
        <v>8</v>
      </c>
      <c r="I3" s="12" t="s">
        <v>8</v>
      </c>
      <c r="J3" s="2" t="s">
        <v>8</v>
      </c>
      <c r="K3" s="3" t="s">
        <v>9</v>
      </c>
      <c r="L3" s="13" t="s">
        <v>9</v>
      </c>
      <c r="M3" s="2" t="s">
        <v>10</v>
      </c>
      <c r="N3" s="3" t="s">
        <v>11</v>
      </c>
      <c r="O3" s="2" t="s">
        <v>10</v>
      </c>
      <c r="P3" s="2" t="s">
        <v>11</v>
      </c>
      <c r="Q3" s="2" t="s">
        <v>12</v>
      </c>
      <c r="R3" s="6" t="s">
        <v>11</v>
      </c>
      <c r="S3" s="2" t="s">
        <v>13</v>
      </c>
      <c r="T3" s="2" t="s">
        <v>13</v>
      </c>
      <c r="U3" s="2" t="s">
        <v>14</v>
      </c>
      <c r="V3" s="2" t="s">
        <v>15</v>
      </c>
      <c r="W3" s="2" t="s">
        <v>16</v>
      </c>
      <c r="X3" s="2" t="s">
        <v>15</v>
      </c>
      <c r="Y3" s="2" t="s">
        <v>16</v>
      </c>
      <c r="Z3" s="2" t="s">
        <v>15</v>
      </c>
      <c r="AA3" s="2" t="s">
        <v>17</v>
      </c>
      <c r="AB3" s="2" t="s">
        <v>18</v>
      </c>
      <c r="AC3" s="2" t="s">
        <v>14</v>
      </c>
      <c r="AD3" s="2" t="s">
        <v>19</v>
      </c>
      <c r="AE3" s="14" t="s">
        <v>19</v>
      </c>
      <c r="AF3" s="2" t="s">
        <v>19</v>
      </c>
      <c r="AG3" s="14" t="s">
        <v>19</v>
      </c>
      <c r="AH3" s="5"/>
      <c r="AI3" s="1"/>
      <c r="AJ3"/>
    </row>
    <row r="4" spans="1:36" s="7" customFormat="1" ht="12.75">
      <c r="A4" s="15" t="s">
        <v>20</v>
      </c>
      <c r="B4" s="15"/>
      <c r="C4" s="15" t="s">
        <v>21</v>
      </c>
      <c r="D4" s="50" t="s">
        <v>44</v>
      </c>
      <c r="E4" s="52" t="s">
        <v>607</v>
      </c>
      <c r="F4" s="16" t="s">
        <v>22</v>
      </c>
      <c r="G4" s="17" t="s">
        <v>23</v>
      </c>
      <c r="H4" s="18" t="s">
        <v>24</v>
      </c>
      <c r="I4" s="18" t="s">
        <v>25</v>
      </c>
      <c r="J4" s="16" t="s">
        <v>26</v>
      </c>
      <c r="K4" s="19" t="s">
        <v>26</v>
      </c>
      <c r="L4" s="16" t="s">
        <v>26</v>
      </c>
      <c r="M4" s="16" t="s">
        <v>27</v>
      </c>
      <c r="N4" s="19" t="s">
        <v>28</v>
      </c>
      <c r="O4" s="16" t="s">
        <v>27</v>
      </c>
      <c r="P4" s="16" t="s">
        <v>29</v>
      </c>
      <c r="Q4" s="16" t="s">
        <v>586</v>
      </c>
      <c r="R4" s="20" t="s">
        <v>30</v>
      </c>
      <c r="S4" s="16" t="s">
        <v>31</v>
      </c>
      <c r="T4" s="16" t="s">
        <v>31</v>
      </c>
      <c r="U4" s="16" t="s">
        <v>32</v>
      </c>
      <c r="V4" s="16" t="s">
        <v>585</v>
      </c>
      <c r="W4" s="16" t="s">
        <v>32</v>
      </c>
      <c r="X4" s="16" t="s">
        <v>34</v>
      </c>
      <c r="Y4" s="16" t="s">
        <v>32</v>
      </c>
      <c r="Z4" s="16" t="s">
        <v>34</v>
      </c>
      <c r="AA4" s="16" t="s">
        <v>36</v>
      </c>
      <c r="AB4" s="16" t="s">
        <v>37</v>
      </c>
      <c r="AC4" s="16" t="s">
        <v>38</v>
      </c>
      <c r="AD4" s="16" t="s">
        <v>39</v>
      </c>
      <c r="AE4" s="16" t="s">
        <v>40</v>
      </c>
      <c r="AF4" s="16" t="s">
        <v>39</v>
      </c>
      <c r="AG4" s="16" t="s">
        <v>40</v>
      </c>
      <c r="AH4" s="16" t="s">
        <v>41</v>
      </c>
      <c r="AI4" s="15" t="s">
        <v>42</v>
      </c>
      <c r="AJ4"/>
    </row>
    <row r="5" spans="1:36" s="7" customFormat="1" ht="12.75">
      <c r="A5" s="1" t="s">
        <v>79</v>
      </c>
      <c r="B5" s="1"/>
      <c r="C5" s="1" t="s">
        <v>80</v>
      </c>
      <c r="D5" s="27"/>
      <c r="E5" s="38" t="s">
        <v>0</v>
      </c>
      <c r="F5" s="21">
        <v>281</v>
      </c>
      <c r="G5" s="4">
        <v>414</v>
      </c>
      <c r="H5" s="4">
        <v>414</v>
      </c>
      <c r="I5" s="4">
        <f>H5*1.2</f>
        <v>496.79999999999995</v>
      </c>
      <c r="J5" s="22">
        <f>MAX(G5:I5)</f>
        <v>496.79999999999995</v>
      </c>
      <c r="K5" s="4">
        <v>75</v>
      </c>
      <c r="L5" s="4">
        <v>96</v>
      </c>
      <c r="M5" s="5">
        <v>398</v>
      </c>
      <c r="N5" s="4">
        <v>0.7060301507537688</v>
      </c>
      <c r="O5" s="5">
        <v>85</v>
      </c>
      <c r="P5" s="4">
        <f>+J5/O5</f>
        <v>5.84470588235294</v>
      </c>
      <c r="Q5" s="5"/>
      <c r="R5" s="4"/>
      <c r="S5" s="5"/>
      <c r="T5" s="5"/>
      <c r="U5" s="5">
        <v>2</v>
      </c>
      <c r="V5" s="4">
        <f aca="true" t="shared" si="0" ref="V5:V10">+F5/U5</f>
        <v>140.5</v>
      </c>
      <c r="W5" s="5">
        <v>2</v>
      </c>
      <c r="X5" s="4">
        <f>+F5/W5</f>
        <v>140.5</v>
      </c>
      <c r="Y5" s="5">
        <v>8</v>
      </c>
      <c r="Z5" s="4">
        <f>+J5/Y5</f>
        <v>62.099999999999994</v>
      </c>
      <c r="AA5" s="5"/>
      <c r="AB5" s="5">
        <v>1994</v>
      </c>
      <c r="AC5" s="5"/>
      <c r="AD5" s="5">
        <v>4</v>
      </c>
      <c r="AE5" s="5">
        <v>4</v>
      </c>
      <c r="AF5" s="5">
        <v>3</v>
      </c>
      <c r="AG5" s="5">
        <v>3</v>
      </c>
      <c r="AH5" s="5" t="s">
        <v>66</v>
      </c>
      <c r="AI5" s="1" t="s">
        <v>81</v>
      </c>
      <c r="AJ5"/>
    </row>
    <row r="6" spans="1:36" s="7" customFormat="1" ht="12.75">
      <c r="A6" s="1" t="s">
        <v>145</v>
      </c>
      <c r="B6" s="1"/>
      <c r="C6" s="1" t="s">
        <v>65</v>
      </c>
      <c r="D6" s="27"/>
      <c r="E6" s="38" t="s">
        <v>0</v>
      </c>
      <c r="F6" s="30">
        <v>276</v>
      </c>
      <c r="H6" s="4"/>
      <c r="I6" s="4"/>
      <c r="J6" s="22" t="s">
        <v>50</v>
      </c>
      <c r="K6" s="4">
        <v>74</v>
      </c>
      <c r="L6" s="4" t="s">
        <v>50</v>
      </c>
      <c r="M6" s="5">
        <v>281</v>
      </c>
      <c r="N6" s="4">
        <v>0.9822064056939501</v>
      </c>
      <c r="O6" s="5">
        <v>0</v>
      </c>
      <c r="P6" s="4" t="s">
        <v>50</v>
      </c>
      <c r="Q6" s="5"/>
      <c r="R6" s="23"/>
      <c r="S6" s="5"/>
      <c r="T6" s="5" t="s">
        <v>50</v>
      </c>
      <c r="U6" s="5">
        <v>20</v>
      </c>
      <c r="V6" s="4">
        <f t="shared" si="0"/>
        <v>13.8</v>
      </c>
      <c r="W6" s="5">
        <v>3</v>
      </c>
      <c r="X6" s="4">
        <f>+F6/W6</f>
        <v>92</v>
      </c>
      <c r="Y6" s="5">
        <v>15</v>
      </c>
      <c r="Z6" s="4" t="s">
        <v>50</v>
      </c>
      <c r="AA6" s="5" t="s">
        <v>50</v>
      </c>
      <c r="AB6" s="5">
        <v>1998</v>
      </c>
      <c r="AC6" s="5"/>
      <c r="AD6" s="5">
        <v>1</v>
      </c>
      <c r="AE6" s="5">
        <v>1</v>
      </c>
      <c r="AF6" s="5">
        <v>2</v>
      </c>
      <c r="AG6" s="5">
        <v>0</v>
      </c>
      <c r="AH6" s="5" t="s">
        <v>75</v>
      </c>
      <c r="AI6" s="37" t="s">
        <v>146</v>
      </c>
      <c r="AJ6"/>
    </row>
    <row r="7" spans="1:39" s="7" customFormat="1" ht="12.75">
      <c r="A7" s="1" t="s">
        <v>167</v>
      </c>
      <c r="B7" s="1"/>
      <c r="C7" s="1" t="s">
        <v>65</v>
      </c>
      <c r="D7" s="27"/>
      <c r="E7" s="38" t="s">
        <v>0</v>
      </c>
      <c r="F7" s="30">
        <v>658</v>
      </c>
      <c r="H7" s="4"/>
      <c r="I7" s="4"/>
      <c r="J7" s="22">
        <f>MAX(G7:I7)</f>
        <v>0</v>
      </c>
      <c r="K7" s="4">
        <v>192</v>
      </c>
      <c r="L7" s="4"/>
      <c r="M7" s="5">
        <v>467</v>
      </c>
      <c r="N7" s="4">
        <v>1.4089935760171306</v>
      </c>
      <c r="O7" s="5">
        <v>0</v>
      </c>
      <c r="P7" s="4" t="s">
        <v>50</v>
      </c>
      <c r="Q7" s="5"/>
      <c r="R7" s="23"/>
      <c r="S7" s="5"/>
      <c r="T7" s="5"/>
      <c r="U7" s="5">
        <v>38</v>
      </c>
      <c r="V7" s="4">
        <f t="shared" si="0"/>
        <v>17.31578947368421</v>
      </c>
      <c r="W7" s="5">
        <v>23</v>
      </c>
      <c r="X7" s="4">
        <f>+F7/W7</f>
        <v>28.608695652173914</v>
      </c>
      <c r="Y7" s="5">
        <v>0</v>
      </c>
      <c r="Z7" s="4" t="s">
        <v>50</v>
      </c>
      <c r="AA7" s="5"/>
      <c r="AB7" s="5">
        <v>1989</v>
      </c>
      <c r="AC7" s="5"/>
      <c r="AD7" s="5">
        <v>11</v>
      </c>
      <c r="AE7" s="5">
        <v>7</v>
      </c>
      <c r="AF7" s="5">
        <v>15</v>
      </c>
      <c r="AG7" s="5">
        <v>8</v>
      </c>
      <c r="AH7" s="5" t="s">
        <v>110</v>
      </c>
      <c r="AI7" s="37" t="s">
        <v>168</v>
      </c>
      <c r="AJ7"/>
      <c r="AL7"/>
      <c r="AM7"/>
    </row>
    <row r="8" spans="1:39" s="7" customFormat="1" ht="12.75">
      <c r="A8" s="1" t="s">
        <v>409</v>
      </c>
      <c r="B8" s="1"/>
      <c r="C8" s="1" t="s">
        <v>112</v>
      </c>
      <c r="D8" s="27"/>
      <c r="E8" s="38" t="s">
        <v>0</v>
      </c>
      <c r="F8" s="30">
        <v>561</v>
      </c>
      <c r="H8" s="4"/>
      <c r="I8" s="4"/>
      <c r="J8" s="22">
        <f>MAX(G8:I8)</f>
        <v>0</v>
      </c>
      <c r="K8" s="4">
        <v>110</v>
      </c>
      <c r="L8" s="4"/>
      <c r="M8" s="5">
        <v>320</v>
      </c>
      <c r="N8" s="4">
        <v>1.753125</v>
      </c>
      <c r="O8" s="5">
        <v>0</v>
      </c>
      <c r="P8" s="4" t="s">
        <v>50</v>
      </c>
      <c r="Q8" s="5"/>
      <c r="R8" s="4"/>
      <c r="S8" s="5"/>
      <c r="T8" s="5"/>
      <c r="U8" s="5">
        <v>97</v>
      </c>
      <c r="V8" s="4">
        <f t="shared" si="0"/>
        <v>5.783505154639175</v>
      </c>
      <c r="W8" s="5">
        <v>0</v>
      </c>
      <c r="X8" s="5"/>
      <c r="Y8" s="5">
        <v>0</v>
      </c>
      <c r="Z8" s="4" t="s">
        <v>50</v>
      </c>
      <c r="AA8" s="5"/>
      <c r="AB8" s="5">
        <v>1995</v>
      </c>
      <c r="AC8" s="5"/>
      <c r="AD8" s="5">
        <v>144</v>
      </c>
      <c r="AE8" s="5">
        <v>15</v>
      </c>
      <c r="AF8" s="5">
        <v>81</v>
      </c>
      <c r="AG8" s="5">
        <v>13</v>
      </c>
      <c r="AH8" s="5" t="s">
        <v>110</v>
      </c>
      <c r="AI8" s="37" t="s">
        <v>410</v>
      </c>
      <c r="AJ8"/>
      <c r="AL8"/>
      <c r="AM8"/>
    </row>
    <row r="9" spans="1:39" s="7" customFormat="1" ht="12.75">
      <c r="A9" s="1" t="s">
        <v>485</v>
      </c>
      <c r="B9" s="1"/>
      <c r="C9" s="1" t="s">
        <v>44</v>
      </c>
      <c r="D9" s="27" t="s">
        <v>44</v>
      </c>
      <c r="E9" s="38" t="s">
        <v>0</v>
      </c>
      <c r="F9" s="30">
        <v>412</v>
      </c>
      <c r="H9" s="4"/>
      <c r="I9" s="4"/>
      <c r="J9" s="22">
        <f>MAX(G9:I9)</f>
        <v>0</v>
      </c>
      <c r="K9" s="4">
        <v>75</v>
      </c>
      <c r="L9" s="4"/>
      <c r="M9" s="5">
        <v>500</v>
      </c>
      <c r="N9" s="4">
        <v>0.824</v>
      </c>
      <c r="O9" s="5">
        <v>0</v>
      </c>
      <c r="P9" s="4" t="s">
        <v>50</v>
      </c>
      <c r="Q9" s="5"/>
      <c r="R9" s="23"/>
      <c r="S9" s="5"/>
      <c r="T9" s="5"/>
      <c r="U9" s="5">
        <v>25</v>
      </c>
      <c r="V9" s="4">
        <f t="shared" si="0"/>
        <v>16.48</v>
      </c>
      <c r="W9" s="5">
        <v>10</v>
      </c>
      <c r="X9" s="4">
        <f>+F9/W9</f>
        <v>41.2</v>
      </c>
      <c r="Y9" s="27">
        <v>84</v>
      </c>
      <c r="Z9" s="4">
        <f>+J9/Y9</f>
        <v>0</v>
      </c>
      <c r="AA9" s="5"/>
      <c r="AB9" s="5">
        <v>1991</v>
      </c>
      <c r="AC9" s="5"/>
      <c r="AD9" s="5">
        <v>7</v>
      </c>
      <c r="AE9" s="5">
        <v>7</v>
      </c>
      <c r="AF9" s="5">
        <v>10</v>
      </c>
      <c r="AG9" s="5">
        <v>5</v>
      </c>
      <c r="AH9" s="5" t="s">
        <v>110</v>
      </c>
      <c r="AI9" s="37" t="s">
        <v>486</v>
      </c>
      <c r="AJ9"/>
      <c r="AL9"/>
      <c r="AM9"/>
    </row>
    <row r="10" spans="1:39" s="7" customFormat="1" ht="12.75">
      <c r="A10" s="1" t="s">
        <v>488</v>
      </c>
      <c r="B10" s="1"/>
      <c r="C10" s="1" t="s">
        <v>489</v>
      </c>
      <c r="D10" s="27"/>
      <c r="E10" s="38" t="s">
        <v>608</v>
      </c>
      <c r="F10" s="30">
        <v>102</v>
      </c>
      <c r="G10" s="4"/>
      <c r="H10" s="4">
        <v>131</v>
      </c>
      <c r="I10" s="4"/>
      <c r="J10" s="22">
        <f>MAX(G10:I10)</f>
        <v>131</v>
      </c>
      <c r="K10" s="4">
        <v>49</v>
      </c>
      <c r="L10" s="4">
        <v>61</v>
      </c>
      <c r="M10" s="5">
        <v>200</v>
      </c>
      <c r="N10" s="4">
        <v>0.51</v>
      </c>
      <c r="O10" s="5">
        <v>0</v>
      </c>
      <c r="P10" s="4" t="s">
        <v>50</v>
      </c>
      <c r="Q10" s="5"/>
      <c r="R10" s="23"/>
      <c r="S10" s="5"/>
      <c r="T10" s="5"/>
      <c r="U10" s="5">
        <v>2</v>
      </c>
      <c r="V10" s="4">
        <f t="shared" si="0"/>
        <v>51</v>
      </c>
      <c r="W10" s="5">
        <v>1</v>
      </c>
      <c r="X10" s="4">
        <f>+F10/W10</f>
        <v>102</v>
      </c>
      <c r="Y10" s="27">
        <v>7</v>
      </c>
      <c r="Z10" s="4">
        <f>+J10/Y10</f>
        <v>18.714285714285715</v>
      </c>
      <c r="AA10" s="5"/>
      <c r="AB10" s="5">
        <v>1981</v>
      </c>
      <c r="AC10" s="5"/>
      <c r="AD10" s="5">
        <v>2</v>
      </c>
      <c r="AE10" s="5">
        <v>2</v>
      </c>
      <c r="AF10" s="5">
        <v>2</v>
      </c>
      <c r="AG10" s="5">
        <v>1</v>
      </c>
      <c r="AH10" s="5" t="s">
        <v>83</v>
      </c>
      <c r="AI10" s="1" t="s">
        <v>490</v>
      </c>
      <c r="AJ10"/>
      <c r="AL10"/>
      <c r="AM10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55"/>
  <sheetViews>
    <sheetView tabSelected="1" workbookViewId="0" topLeftCell="A1">
      <selection activeCell="B18" sqref="B18"/>
    </sheetView>
  </sheetViews>
  <sheetFormatPr defaultColWidth="9.140625" defaultRowHeight="12.75"/>
  <cols>
    <col min="1" max="1" width="18.00390625" style="45" bestFit="1" customWidth="1"/>
    <col min="2" max="2" width="121.00390625" style="7" bestFit="1" customWidth="1"/>
    <col min="3" max="7" width="9.140625" style="7" customWidth="1"/>
    <col min="8" max="8" width="14.8515625" style="7" customWidth="1"/>
    <col min="9" max="16384" width="9.140625" style="7" customWidth="1"/>
  </cols>
  <sheetData>
    <row r="1" spans="2:33" ht="11.25">
      <c r="B1" s="1"/>
      <c r="C1" s="1"/>
      <c r="D1" s="2"/>
      <c r="E1" s="2"/>
      <c r="F1" s="2"/>
      <c r="G1" s="2"/>
      <c r="H1" s="2"/>
      <c r="I1" s="3"/>
      <c r="J1" s="4"/>
      <c r="K1" s="2"/>
      <c r="L1" s="3"/>
      <c r="M1" s="5"/>
      <c r="N1" s="5"/>
      <c r="O1" s="2"/>
      <c r="P1" s="6"/>
      <c r="Q1" s="2"/>
      <c r="R1" s="5"/>
      <c r="S1" s="2"/>
      <c r="T1" s="2"/>
      <c r="U1" s="5"/>
      <c r="V1" s="2"/>
      <c r="W1" s="2"/>
      <c r="X1" s="2"/>
      <c r="Y1" s="5"/>
      <c r="Z1" s="2"/>
      <c r="AA1" s="2"/>
      <c r="AB1" s="2"/>
      <c r="AC1" s="2"/>
      <c r="AD1" s="2"/>
      <c r="AE1" s="2"/>
      <c r="AF1" s="5"/>
      <c r="AG1" s="1"/>
    </row>
    <row r="2" spans="1:2" ht="11.25">
      <c r="A2" s="47" t="s">
        <v>559</v>
      </c>
      <c r="B2" s="48" t="s">
        <v>560</v>
      </c>
    </row>
    <row r="3" spans="1:2" ht="11.25">
      <c r="A3" s="46" t="s">
        <v>544</v>
      </c>
      <c r="B3" s="7" t="s">
        <v>581</v>
      </c>
    </row>
    <row r="4" spans="1:2" ht="11.25">
      <c r="A4" s="7"/>
      <c r="B4" s="7" t="s">
        <v>1</v>
      </c>
    </row>
    <row r="5" ht="4.5" customHeight="1">
      <c r="A5" s="46"/>
    </row>
    <row r="6" spans="1:2" ht="11.25">
      <c r="A6" s="46" t="s">
        <v>545</v>
      </c>
      <c r="B6" s="7" t="s">
        <v>582</v>
      </c>
    </row>
    <row r="7" spans="1:2" ht="11.25">
      <c r="A7" s="46"/>
      <c r="B7" s="7" t="s">
        <v>1</v>
      </c>
    </row>
    <row r="8" ht="4.5" customHeight="1">
      <c r="A8" s="46"/>
    </row>
    <row r="9" spans="1:2" ht="11.25">
      <c r="A9" s="46" t="s">
        <v>546</v>
      </c>
      <c r="B9" s="7" t="s">
        <v>583</v>
      </c>
    </row>
    <row r="10" spans="1:2" ht="11.25">
      <c r="A10" s="46"/>
      <c r="B10" s="7" t="s">
        <v>1</v>
      </c>
    </row>
    <row r="11" ht="4.5" customHeight="1">
      <c r="A11" s="46"/>
    </row>
    <row r="12" spans="1:2" ht="11.25">
      <c r="A12" s="46" t="s">
        <v>561</v>
      </c>
      <c r="B12" s="7" t="s">
        <v>584</v>
      </c>
    </row>
    <row r="13" spans="1:2" ht="11.25">
      <c r="A13" s="46"/>
      <c r="B13" s="7" t="s">
        <v>1</v>
      </c>
    </row>
    <row r="14" ht="4.5" customHeight="1">
      <c r="A14" s="46"/>
    </row>
    <row r="15" spans="1:2" ht="11.25">
      <c r="A15" s="45" t="s">
        <v>547</v>
      </c>
      <c r="B15" s="7" t="s">
        <v>2</v>
      </c>
    </row>
    <row r="16" ht="11.25">
      <c r="B16" s="7" t="s">
        <v>3</v>
      </c>
    </row>
    <row r="17" ht="4.5" customHeight="1">
      <c r="A17" s="46"/>
    </row>
    <row r="18" spans="1:2" ht="11.25">
      <c r="A18" s="45" t="s">
        <v>548</v>
      </c>
      <c r="B18" s="7" t="s">
        <v>563</v>
      </c>
    </row>
    <row r="19" ht="4.5" customHeight="1">
      <c r="A19" s="46"/>
    </row>
    <row r="20" spans="1:2" ht="11.25">
      <c r="A20" s="45" t="s">
        <v>599</v>
      </c>
      <c r="B20" s="7" t="s">
        <v>562</v>
      </c>
    </row>
    <row r="21" ht="4.5" customHeight="1">
      <c r="A21" s="46"/>
    </row>
    <row r="22" spans="1:2" ht="11.25">
      <c r="A22" s="45" t="s">
        <v>600</v>
      </c>
      <c r="B22" s="7" t="s">
        <v>564</v>
      </c>
    </row>
    <row r="23" ht="4.5" customHeight="1">
      <c r="A23" s="46"/>
    </row>
    <row r="24" spans="1:2" ht="11.25">
      <c r="A24" s="45" t="s">
        <v>549</v>
      </c>
      <c r="B24" s="7" t="s">
        <v>565</v>
      </c>
    </row>
    <row r="25" ht="4.5" customHeight="1">
      <c r="A25" s="46"/>
    </row>
    <row r="26" spans="1:2" ht="11.25">
      <c r="A26" s="45" t="s">
        <v>550</v>
      </c>
      <c r="B26" s="7" t="s">
        <v>566</v>
      </c>
    </row>
    <row r="27" ht="4.5" customHeight="1">
      <c r="A27" s="46"/>
    </row>
    <row r="28" spans="1:2" ht="11.25">
      <c r="A28" s="45" t="s">
        <v>551</v>
      </c>
      <c r="B28" s="7" t="s">
        <v>567</v>
      </c>
    </row>
    <row r="29" ht="4.5" customHeight="1">
      <c r="A29" s="46"/>
    </row>
    <row r="30" spans="1:2" ht="11.25">
      <c r="A30" s="45" t="s">
        <v>601</v>
      </c>
      <c r="B30" s="7" t="s">
        <v>569</v>
      </c>
    </row>
    <row r="31" ht="4.5" customHeight="1">
      <c r="A31" s="46"/>
    </row>
    <row r="32" spans="1:2" ht="11.25">
      <c r="A32" s="45" t="s">
        <v>552</v>
      </c>
      <c r="B32" s="7" t="s">
        <v>610</v>
      </c>
    </row>
    <row r="33" ht="4.5" customHeight="1">
      <c r="A33" s="46"/>
    </row>
    <row r="34" spans="1:2" ht="11.25">
      <c r="A34" s="45" t="s">
        <v>553</v>
      </c>
      <c r="B34" s="7" t="s">
        <v>568</v>
      </c>
    </row>
    <row r="35" ht="4.5" customHeight="1">
      <c r="A35" s="46"/>
    </row>
    <row r="36" spans="1:2" ht="11.25">
      <c r="A36" s="45" t="s">
        <v>554</v>
      </c>
      <c r="B36" s="7" t="s">
        <v>571</v>
      </c>
    </row>
    <row r="37" ht="4.5" customHeight="1">
      <c r="A37" s="46"/>
    </row>
    <row r="38" spans="1:2" ht="11.25">
      <c r="A38" s="45" t="s">
        <v>555</v>
      </c>
      <c r="B38" s="7" t="s">
        <v>570</v>
      </c>
    </row>
    <row r="39" ht="4.5" customHeight="1">
      <c r="A39" s="46"/>
    </row>
    <row r="40" spans="1:2" ht="11.25">
      <c r="A40" s="45" t="s">
        <v>556</v>
      </c>
      <c r="B40" s="7" t="s">
        <v>573</v>
      </c>
    </row>
    <row r="41" ht="11.25">
      <c r="B41" s="49" t="s">
        <v>574</v>
      </c>
    </row>
    <row r="42" ht="11.25">
      <c r="B42" s="49" t="s">
        <v>575</v>
      </c>
    </row>
    <row r="43" ht="11.25">
      <c r="B43" s="7" t="s">
        <v>580</v>
      </c>
    </row>
    <row r="44" ht="4.5" customHeight="1">
      <c r="A44" s="46"/>
    </row>
    <row r="45" spans="1:2" ht="11.25">
      <c r="A45" s="45" t="s">
        <v>558</v>
      </c>
      <c r="B45" s="7" t="s">
        <v>576</v>
      </c>
    </row>
    <row r="46" ht="11.25">
      <c r="B46" s="7" t="s">
        <v>578</v>
      </c>
    </row>
    <row r="47" ht="11.25">
      <c r="B47" s="7" t="s">
        <v>579</v>
      </c>
    </row>
    <row r="48" ht="4.5" customHeight="1">
      <c r="A48" s="46"/>
    </row>
    <row r="49" spans="1:2" ht="11.25">
      <c r="A49" s="45" t="s">
        <v>557</v>
      </c>
      <c r="B49" s="7" t="s">
        <v>572</v>
      </c>
    </row>
    <row r="50" ht="4.5" customHeight="1">
      <c r="A50" s="46"/>
    </row>
    <row r="51" spans="1:2" ht="11.25">
      <c r="A51" s="45" t="s">
        <v>41</v>
      </c>
      <c r="B51" s="7" t="s">
        <v>577</v>
      </c>
    </row>
    <row r="52" ht="4.5" customHeight="1">
      <c r="A52" s="46"/>
    </row>
    <row r="53" spans="1:2" ht="11.25">
      <c r="A53" s="45" t="s">
        <v>44</v>
      </c>
      <c r="B53" s="7" t="s">
        <v>602</v>
      </c>
    </row>
    <row r="54" ht="11.25">
      <c r="B54" s="7" t="s">
        <v>603</v>
      </c>
    </row>
    <row r="55" ht="11.25">
      <c r="B55" s="7" t="s">
        <v>604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Dhuey</dc:creator>
  <cp:keywords/>
  <dc:description/>
  <cp:lastModifiedBy>Elizabeth Dhuey</cp:lastModifiedBy>
  <cp:lastPrinted>2005-03-18T00:50:52Z</cp:lastPrinted>
  <dcterms:created xsi:type="dcterms:W3CDTF">2005-03-10T17:46:38Z</dcterms:created>
  <dcterms:modified xsi:type="dcterms:W3CDTF">2005-12-08T22:35:27Z</dcterms:modified>
  <cp:category/>
  <cp:version/>
  <cp:contentType/>
  <cp:contentStatus/>
</cp:coreProperties>
</file>